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WinkleS\Downloads\"/>
    </mc:Choice>
  </mc:AlternateContent>
  <xr:revisionPtr revIDLastSave="0" documentId="13_ncr:1_{4C410501-DC47-4950-BE54-7F70A42070F2}" xr6:coauthVersionLast="45" xr6:coauthVersionMax="45" xr10:uidLastSave="{00000000-0000-0000-0000-000000000000}"/>
  <workbookProtection workbookAlgorithmName="SHA-512" workbookHashValue="1E7EKoD/MJNZG9mfvaZ8TSoGuMncyS6DEglM3i0ieVQRxX01C02IClNka1cceBrlcyPZdjmrtA4Wg+KgvvqTqA==" workbookSaltValue="8KxKEZ4nxZU3MHXHoPAKaQ==" workbookSpinCount="100000" lockStructure="1"/>
  <bookViews>
    <workbookView xWindow="-14700" yWindow="4065" windowWidth="13200" windowHeight="14280" tabRatio="710" xr2:uid="{5FE063C0-E2EA-467C-915D-1E96DB7E51FE}"/>
  </bookViews>
  <sheets>
    <sheet name="Application Intro" sheetId="16" r:id="rId1"/>
    <sheet name="Equipment &amp; Safety - Type 1" sheetId="1" r:id="rId2"/>
    <sheet name="Equipment &amp; Safety - Type 2" sheetId="12" r:id="rId3"/>
    <sheet name="Parking" sheetId="14" r:id="rId4"/>
    <sheet name="Operations" sheetId="8" r:id="rId5"/>
    <sheet name="Data"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 l="1"/>
  <c r="G17" i="12"/>
  <c r="D29" i="8" l="1"/>
  <c r="D28" i="8"/>
  <c r="G23" i="8" l="1"/>
  <c r="F23" i="8"/>
  <c r="F17" i="12"/>
  <c r="F17" i="1"/>
  <c r="F20" i="16" l="1"/>
  <c r="C22" i="16"/>
  <c r="C21" i="16"/>
  <c r="C20" i="16"/>
  <c r="G10" i="14"/>
  <c r="F19" i="16" s="1"/>
  <c r="G7" i="9" l="1"/>
  <c r="F21" i="16" s="1"/>
  <c r="F22" i="16" l="1"/>
  <c r="F23" i="16" s="1"/>
  <c r="F10" i="14"/>
  <c r="C19" i="16" s="1"/>
  <c r="C2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Winkler, Stefan</author>
  </authors>
  <commentList>
    <comment ref="B3" authorId="0" shapeId="0" xr:uid="{84F51446-B616-426B-AC79-6EB46DE0A980}">
      <text>
        <r>
          <rPr>
            <sz val="9"/>
            <color rgb="FF000000"/>
            <rFont val="Tahoma"/>
            <family val="2"/>
          </rPr>
          <t xml:space="preserve">Vendor may apply for both Permit A and B. If vendor is applying for both permits, complete both Equipment &amp; Safety pages.
</t>
        </r>
      </text>
    </comment>
    <comment ref="C6" authorId="0" shapeId="0" xr:uid="{A603F0B1-F8FC-45E6-ADDE-990B041FA5A8}">
      <text>
        <r>
          <rPr>
            <sz val="9"/>
            <color rgb="FF000000"/>
            <rFont val="Tahoma"/>
            <family val="2"/>
          </rPr>
          <t>A "Type 1 Scooter" means a device that meets the UL 2272 Standard for Electrical Systems for Personal E-Mobility Devices and possesses a floorboard, dual brakes, front and rear lights, locking cable, and a maximum speed of fifteen (15) miles per hour.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Winkler, Stefan</author>
  </authors>
  <commentList>
    <comment ref="B3" authorId="0" shapeId="0" xr:uid="{93006A98-884E-4DF8-9740-F117D34A7DD3}">
      <text>
        <r>
          <rPr>
            <sz val="9"/>
            <color indexed="81"/>
            <rFont val="Tahoma"/>
            <family val="2"/>
          </rPr>
          <t xml:space="preserve">Vendor may apply for both Permit A and B. If vendor is applying for both permits, complete both Equipment &amp; Safety pages.
</t>
        </r>
      </text>
    </comment>
    <comment ref="C6" authorId="0" shapeId="0" xr:uid="{75AC8E4E-322E-49B9-903C-11BAF64116B9}">
      <text>
        <r>
          <rPr>
            <sz val="9"/>
            <color indexed="81"/>
            <rFont val="Tahoma"/>
            <family val="2"/>
          </rPr>
          <t>A "Type 2 Scooter" means a device that meets the UL 2272 Standard for Electrical Systems for Personal E-Mobility Devices and possesses a seat, dual brakes, front and rear lights, and a maximum speed of fifteen (15) miles per hour.</t>
        </r>
      </text>
    </comment>
  </commentList>
</comments>
</file>

<file path=xl/sharedStrings.xml><?xml version="1.0" encoding="utf-8"?>
<sst xmlns="http://schemas.openxmlformats.org/spreadsheetml/2006/main" count="247" uniqueCount="142">
  <si>
    <t>Max Load (kg)</t>
  </si>
  <si>
    <t>Operations</t>
  </si>
  <si>
    <t>Cargo space (cm3)</t>
  </si>
  <si>
    <t>Swappable battery</t>
  </si>
  <si>
    <t>Data Sharing</t>
  </si>
  <si>
    <t>Instructions</t>
  </si>
  <si>
    <t>Equipment and Safety - Type 1 Scooter (standing)</t>
  </si>
  <si>
    <t>Parking</t>
  </si>
  <si>
    <t>Query*</t>
  </si>
  <si>
    <t>SDOT</t>
  </si>
  <si>
    <t>Vendor</t>
  </si>
  <si>
    <t>Rubric</t>
  </si>
  <si>
    <t>Score</t>
  </si>
  <si>
    <t>Max</t>
  </si>
  <si>
    <t>Total</t>
  </si>
  <si>
    <t>Response</t>
  </si>
  <si>
    <t>no=disqualified=X
yes=qualified=0</t>
  </si>
  <si>
    <t>*Vendor commits to each response for the entirety of the pilot period. 
^Attach section responses in an addendum.</t>
  </si>
  <si>
    <t>Equipment and Safety - Type 2 Scooter (seated)</t>
  </si>
  <si>
    <t>incomplete= disqualified=X
complete=0</t>
  </si>
  <si>
    <t>Compliance</t>
  </si>
  <si>
    <t>no=0
yes=1</t>
  </si>
  <si>
    <t>What is the initial number of Type 1 Scooters to be deployed? (In an attachment, map the initial service area for each Type 1 Scooter.)</t>
  </si>
  <si>
    <t>What is the initial number of Type 2 Scooters to be deployed? (In an attachment, map the initial service area for each Type 2 Scooter.)</t>
  </si>
  <si>
    <t>ATT^</t>
  </si>
  <si>
    <t>If applicable, attach a disclosure for not meeting the minimum fleet size requirement and a fleet deployment schedule as described in Requirement O1.4.</t>
  </si>
  <si>
    <t>incomplete=disqualified=X
complete=qualified=0</t>
  </si>
  <si>
    <t>If known, attach the contact information for City use as described in Requirement O3.2.</t>
  </si>
  <si>
    <t>Attach all illustrative images and specifications described in Requirement ES1.2(c).</t>
  </si>
  <si>
    <t>Will devices participate in Emergency Unlocking, as described in Requirement ES2.8? (Attach a description [≤ 250 words] of the method for unlocking and providing devices free of charge.)</t>
  </si>
  <si>
    <t>Attach the disclosure language to which riders must agree, as described in Requirement DS5.</t>
  </si>
  <si>
    <t>Attach illustrated images of the placement of the information described in Requirement ES3.1-4.</t>
  </si>
  <si>
    <t>Attach illustrated images of the Braille Identifier described in Requirement ES3.4.</t>
  </si>
  <si>
    <t>A-ES1.1</t>
  </si>
  <si>
    <t>A-ES1.2</t>
  </si>
  <si>
    <t>A-ES1.3</t>
  </si>
  <si>
    <t>A-ES1.4</t>
  </si>
  <si>
    <t>A-ES2.1</t>
  </si>
  <si>
    <t>incomplete=disqualified=X
complete, validated=qualified=0</t>
  </si>
  <si>
    <t>Section</t>
  </si>
  <si>
    <t>Max Score</t>
  </si>
  <si>
    <t>A-P1</t>
  </si>
  <si>
    <t>A-P2</t>
  </si>
  <si>
    <t>A-P3</t>
  </si>
  <si>
    <t>A-P4</t>
  </si>
  <si>
    <t>A-P5</t>
  </si>
  <si>
    <t>Data</t>
  </si>
  <si>
    <t>Total Score</t>
  </si>
  <si>
    <t>Grading Rubric</t>
  </si>
  <si>
    <t>A-D1</t>
  </si>
  <si>
    <t>A-D2</t>
  </si>
  <si>
    <t>A-O1</t>
  </si>
  <si>
    <t>A-O2</t>
  </si>
  <si>
    <t>A-O3</t>
  </si>
  <si>
    <t>A-O4</t>
  </si>
  <si>
    <t>A-O5</t>
  </si>
  <si>
    <t>A-O6</t>
  </si>
  <si>
    <t>A-O7</t>
  </si>
  <si>
    <t>A-O8</t>
  </si>
  <si>
    <t>A-O9</t>
  </si>
  <si>
    <t>A-O10</t>
  </si>
  <si>
    <t>A-O11</t>
  </si>
  <si>
    <t>Vendor Score</t>
  </si>
  <si>
    <t>Attach illustrative images of the Rider On-Device Education signage, as described in Requirement ES3.3 and O6.3(c )1.</t>
  </si>
  <si>
    <t>incomplete=disqualified=X
complete=0.5
complete, detailed=1</t>
  </si>
  <si>
    <t>Contact Email</t>
  </si>
  <si>
    <t>A-O12</t>
  </si>
  <si>
    <t>A-O13</t>
  </si>
  <si>
    <t>A-O14</t>
  </si>
  <si>
    <t>A-O15</t>
  </si>
  <si>
    <t>no=0
completed attachment, yes=0.5</t>
  </si>
  <si>
    <t>How tamper resistant are the brakes? (see images described in Requirement ES1.2[c]8)</t>
  </si>
  <si>
    <t>Equipment and Safety</t>
  </si>
  <si>
    <t>Operations*</t>
  </si>
  <si>
    <t>Vendor Name</t>
  </si>
  <si>
    <t>Vendor Contact Name</t>
  </si>
  <si>
    <t>Contact Phone</t>
  </si>
  <si>
    <t>*Equity Scoring:</t>
  </si>
  <si>
    <t>*Safety Scoring:</t>
  </si>
  <si>
    <t>Width of the floorboard</t>
  </si>
  <si>
    <t>Will the maximum device speed be limited to a speed of 8 MPH on a riders first use of the device, as described in Requirement O4.7?</t>
  </si>
  <si>
    <t>Over the pilot period, what is the maximum amount a low income rider will pay to unlock and ride the device for 15 minutes? (Attach the pricing structure and exhibits showing disclosure of the pricing structure to riders, as described in Requirement O4.2)</t>
  </si>
  <si>
    <t>Attach a description of any COVID-19 procedures that are in addition to the requirements described in Requirement O9.</t>
  </si>
  <si>
    <t xml:space="preserve">
complete=qualified=0</t>
  </si>
  <si>
    <t>Vendor Information</t>
  </si>
  <si>
    <t>Attach illustrative images of the required public contact information described in Requirement O3.1.</t>
  </si>
  <si>
    <t>not provided=disqualified=X
provided=0</t>
  </si>
  <si>
    <t>&gt;$0.375=disqualified=X
≤$0.375 ranked lowest to highest and scored on a curve with the lowest percentage equal to the max score</t>
  </si>
  <si>
    <t>Suspension or Pneumatic Tires</t>
  </si>
  <si>
    <t>Prior to responding to this section, watch 
rootedinrights.org/video/bike-share-parking-do-the-right-thing/</t>
  </si>
  <si>
    <t>Attach a description and illustrative images of the plan for ensuring staff parks devices correctly.</t>
  </si>
  <si>
    <t>Attach a description and illustrative images of the plan for employing appropriate geofencing capabilities (include the limitations of geofencing technology).</t>
  </si>
  <si>
    <t>Attach a description and illustrative images of the plan for inspecting devices to ensure they are in good working order and removing devices that are not in good working order.</t>
  </si>
  <si>
    <t>Attach a description and illustrative images of the plan for requiring riders to park safely with an increased awareness for those with disabilities, including photos and description of how the rider is instructed to take a correct "Trip-End Photo capability, required in O4.4.</t>
  </si>
  <si>
    <t>Attach a description of the procedure for receiving and responding to reports received under Requirements O2.1, O2.4, and O2.7.</t>
  </si>
  <si>
    <t xml:space="preserve">Attach a description and illustrative images of the plan for a low-barrier rental to take place, as described in Requirement O4.3. </t>
  </si>
  <si>
    <t>Attach a description and illustrative images of the helmet distribution plan, as described in Requirement O4.6.</t>
  </si>
  <si>
    <t>Attach a description and illustrative images of the Digital Safe Parking and Riding Education Program described in Requirement O6.2.</t>
  </si>
  <si>
    <t>Attach a description and illustrative images of the plan to provide the Tier 1 language support described in Requirement O7.2 and the marketing documentation described in Requirement O7.4(a).</t>
  </si>
  <si>
    <t>Attach a description and illustrative images of any other appropriate equity-related goals, strategies, or actions proposed with respect to Requirements O7.4(d).</t>
  </si>
  <si>
    <t>Attach a description of the plan to inform riders and prospective riders in Environmental Justice Communities (described in G2(d).7), people with disabilities, people experiencing homelessness or housing insecurity, LGBTQ people, women and girls, youth, and seniors about the equity elements described in Requirement O7.4(b).</t>
  </si>
  <si>
    <t>A-O16</t>
  </si>
  <si>
    <t>incomplete=disqualified=X
complete=1
complete, accurate language samples=2</t>
  </si>
  <si>
    <t>Attach a description and illustrative images of any other educational programs related to safe parking and riding.</t>
  </si>
  <si>
    <t>incomplete=disqualified=X
complete=0
complete, incentivizes use while riding=1
complete, requires use while riding, examples from other cities=2-3</t>
  </si>
  <si>
    <t>incomplete/not satisfactory=0
complete, Seattle-specific=1
innovative=2</t>
  </si>
  <si>
    <t>incomplete= disqualified=X
complete=1
complete, easy to access options=2
complete, easy to access multiple options, examples from other cities=3</t>
  </si>
  <si>
    <t>incomplete/not satisfactory=0
complete, Seattle-specific=1
complete, Seattle-specific, innovative, city examples=2</t>
  </si>
  <si>
    <t>incomplete= disqualified=X
complete=1
complete; detailed, multiphased mapping and description=2
complete; detailed, multiphased mapping and description, heavy emphasis on EJC and West Seattle=3-4</t>
  </si>
  <si>
    <t>Required Completed Documents</t>
  </si>
  <si>
    <t>Document</t>
  </si>
  <si>
    <t>Appendix</t>
  </si>
  <si>
    <t>Completed</t>
  </si>
  <si>
    <t>incomplete=disqualified=X
complete=1
complete, Seattle-specific=2
complete, Seattle-specific and examples from other cities=3-4</t>
  </si>
  <si>
    <t>Application Evaluation</t>
  </si>
  <si>
    <t>F</t>
  </si>
  <si>
    <t>incomplete= disqualified=X
complete=1
complete, accurate to Seattle law=2
complete, accurate, equitable understood across languages=3</t>
  </si>
  <si>
    <t>incomplete= disqualified=X
complete and accurate=1
complete, accurate, understandable across languages=2
complete, accurate, understandable across languages, exceptional flow=3-4</t>
  </si>
  <si>
    <t>Any unique specifications as described in ES1.2(c )23.</t>
  </si>
  <si>
    <t>Does the device meet the requirements for Type 1 Scooter as described in Requirement G2.(d)18.i, as well as Requirements ES2?</t>
  </si>
  <si>
    <t>nothing noteworthy=0
innovative approach to durability OR safety=.5
innovative approach to safety AND durability=1</t>
  </si>
  <si>
    <t>incomplete= disqualified=X
complete=1
complete, detailed process=2-3
complete, detailed, examples of process and results=3-5</t>
  </si>
  <si>
    <t>Provide the plan for providing SDOT an accurate VMT reports, as described in Requirement  DS1.2.</t>
  </si>
  <si>
    <t>In an attachment, map the phased approach of getting from the initial deployment size to a fully deployed fleet (include fleet size), including the Environmental Justice Community (EJC) focus areas (described in Requirement O1.5 and Appendix D) and West Seattle (described in Requirement O1.6).</t>
  </si>
  <si>
    <t>incomplete=disqualified=X
complete=1
complete, Seattle-specific=2-3
complete, Seattle-specific, innovative=4-5</t>
  </si>
  <si>
    <t>incomplete=disqualified=X
complete=1-2
complete, Seattle-specific=3-7
complete, Seattle-specific, innovative=8-10</t>
  </si>
  <si>
    <t>brake cable and housing all or mostly exposed=0
brake cable and housing partially protected=1
brake cable and housing mostly / completely protected=2</t>
  </si>
  <si>
    <t>Does the device meet the requirements for Type 2 Scooter as described in Requirement G2.(d)18.ii, as well as Requirements ES2?</t>
  </si>
  <si>
    <t>ranked highest to lowest;
scored on a curve with the highest percentage equal to the max score</t>
  </si>
  <si>
    <t>Vendor Signature Page</t>
  </si>
  <si>
    <t>G</t>
  </si>
  <si>
    <t>Tire diameter at the widest point (cm)</t>
  </si>
  <si>
    <t>Attach a description and illustrative images of the plan for detecting and reparking improperly parked devices</t>
  </si>
  <si>
    <r>
      <t xml:space="preserve"> Like the permit, the application is divided into five (5) major sections: Equipment and Safety, Parking, Operations, Data, and Compliance. The aggregate score of each section within this workbook makes up the total score for the application: 100 points.
Each Scooter 'Type,' as defined in G2.(d)18.i-ii, is graded against the same Scooter type. Vendors applying for mixed fleets, as allowed in Requirement AF1(c), shall have the score of each scooter type under Equipment and Safety applied based on the proportional volume of scooters proposed and then added to the total score of the other the section of the application.
example:
40% of the fleet is applied to a Type 1 scooter and it receives a score of 9
60% of the fleet is applied to a Type 2 scooter and it receives a score of 8.5
[9*0.40] + [8.5*0.60] = 8.7 total score for Equipment and Safety
In each section, provide the response for each query, either within an attachment or within the provided cell. The responses will be validated, graded, and ranked by a panel of SDOT staff.
</t>
    </r>
    <r>
      <rPr>
        <sz val="11"/>
        <color rgb="FFFF0000"/>
        <rFont val="Calibri"/>
        <family val="2"/>
        <scheme val="minor"/>
      </rPr>
      <t>Throughout this application, additional instructions are occasionally provided within the notes of cells (click right on cell where seeing a red "flag")</t>
    </r>
  </si>
  <si>
    <t>attached</t>
  </si>
  <si>
    <t>no</t>
  </si>
  <si>
    <t>yes</t>
  </si>
  <si>
    <t>Skinny Labs Inc. dba Spin</t>
  </si>
  <si>
    <t>Tim Alborg</t>
  </si>
  <si>
    <t>tim.alborg@spin.pm</t>
  </si>
  <si>
    <t>770-595-0190</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</si>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</sst>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name val="Calibri"/>
      <family val="2"/>
      <scheme val="minor"/>
    </font>
    <font>
      <sz val="11"/>
      <color rgb="FF0070C0"/>
      <name val="Calibri"/>
      <family val="2"/>
      <scheme val="minor"/>
    </font>
    <font>
      <sz val="11"/>
      <name val="Calibri"/>
      <family val="2"/>
      <scheme val="minor"/>
    </font>
    <font>
      <sz val="11"/>
      <color rgb="FFFF0000"/>
      <name val="Calibri"/>
      <family val="2"/>
      <scheme val="minor"/>
    </font>
    <font>
      <sz val="9"/>
      <color indexed="81"/>
      <name val="Tahoma"/>
      <family val="2"/>
    </font>
    <font>
      <sz val="10.5"/>
      <color theme="1"/>
      <name val="Segoe UI"/>
      <family val="2"/>
    </font>
    <font>
      <sz val="11"/>
      <color theme="8"/>
      <name val="Calibri"/>
      <family val="2"/>
      <scheme val="minor"/>
    </font>
    <font>
      <b/>
      <sz val="11"/>
      <name val="Calibri"/>
      <family val="2"/>
      <scheme val="minor"/>
    </font>
    <font>
      <u/>
      <sz val="11"/>
      <color theme="10"/>
      <name val="Calibri"/>
      <family val="2"/>
      <scheme val="minor"/>
    </font>
    <font>
      <sz val="11"/>
      <color rgb="FF00B0F0"/>
      <name val="Calibri"/>
      <family val="2"/>
      <scheme val="minor"/>
    </font>
    <font>
      <b/>
      <sz val="11"/>
      <color rgb="FF00B0F0"/>
      <name val="Calibri"/>
      <family val="2"/>
      <scheme val="minor"/>
    </font>
    <font>
      <sz val="11"/>
      <color rgb="FF000000"/>
      <name val="Calibri"/>
      <family val="2"/>
      <scheme val="minor"/>
    </font>
    <font>
      <sz val="9"/>
      <color rgb="FF000000"/>
      <name val="Tahoma"/>
      <family val="2"/>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cellStyleXfs>
  <cellXfs count="200">
    <xf numFmtId="0" fontId="0" fillId="0" borderId="0" xfId="0"/>
    <xf numFmtId="0" fontId="6" fillId="0" borderId="0" xfId="0" applyFont="1" applyAlignment="1" applyProtection="1">
      <alignment horizontal="center" vertical="center"/>
    </xf>
    <xf numFmtId="0" fontId="6" fillId="0" borderId="0" xfId="0" applyFont="1" applyAlignment="1" applyProtection="1">
      <alignment wrapText="1"/>
    </xf>
    <xf numFmtId="0" fontId="0" fillId="0" borderId="0" xfId="0" applyProtection="1"/>
    <xf numFmtId="0" fontId="6" fillId="0" borderId="0" xfId="0" applyFont="1" applyProtection="1"/>
    <xf numFmtId="164" fontId="13" fillId="0" borderId="0" xfId="0" applyNumberFormat="1" applyFont="1" applyAlignment="1" applyProtection="1">
      <alignment horizontal="center"/>
    </xf>
    <xf numFmtId="0" fontId="6" fillId="0" borderId="0" xfId="0" applyFont="1" applyAlignment="1" applyProtection="1">
      <alignment horizontal="center"/>
    </xf>
    <xf numFmtId="0" fontId="6" fillId="0" borderId="20" xfId="0" applyFont="1" applyBorder="1" applyAlignment="1" applyProtection="1">
      <alignment horizontal="center"/>
    </xf>
    <xf numFmtId="0" fontId="11" fillId="0" borderId="0" xfId="0" applyFont="1" applyProtection="1"/>
    <xf numFmtId="0" fontId="11" fillId="0" borderId="11" xfId="0" applyFont="1" applyBorder="1" applyAlignment="1" applyProtection="1">
      <alignment horizontal="center" vertical="center"/>
    </xf>
    <xf numFmtId="0" fontId="11" fillId="0" borderId="1" xfId="0" applyFont="1" applyBorder="1" applyAlignment="1" applyProtection="1">
      <alignment wrapText="1"/>
    </xf>
    <xf numFmtId="0" fontId="11" fillId="2" borderId="1" xfId="0" applyFont="1" applyFill="1" applyBorder="1" applyAlignment="1" applyProtection="1">
      <alignment wrapText="1"/>
    </xf>
    <xf numFmtId="164" fontId="14" fillId="2" borderId="1" xfId="0" applyNumberFormat="1" applyFont="1" applyFill="1" applyBorder="1" applyAlignment="1" applyProtection="1">
      <alignment horizontal="center" wrapText="1"/>
    </xf>
    <xf numFmtId="0" fontId="11" fillId="2" borderId="12" xfId="0" applyFont="1" applyFill="1" applyBorder="1" applyAlignment="1" applyProtection="1">
      <alignment horizontal="center" wrapText="1"/>
    </xf>
    <xf numFmtId="0" fontId="6" fillId="0" borderId="27" xfId="0" applyFont="1" applyBorder="1" applyAlignment="1" applyProtection="1">
      <alignment horizontal="center" vertical="center" wrapText="1"/>
    </xf>
    <xf numFmtId="0" fontId="6" fillId="0" borderId="1" xfId="0" applyFont="1" applyBorder="1" applyAlignment="1" applyProtection="1">
      <alignment wrapText="1"/>
    </xf>
    <xf numFmtId="0" fontId="6" fillId="2" borderId="1" xfId="0" applyFont="1" applyFill="1" applyBorder="1" applyAlignment="1" applyProtection="1">
      <alignment wrapText="1"/>
    </xf>
    <xf numFmtId="164" fontId="13" fillId="2" borderId="1" xfId="0" applyNumberFormat="1" applyFont="1" applyFill="1" applyBorder="1" applyAlignment="1" applyProtection="1">
      <alignment horizontal="center" wrapText="1"/>
    </xf>
    <xf numFmtId="0" fontId="11" fillId="0" borderId="0" xfId="0" applyFont="1" applyAlignment="1" applyProtection="1">
      <alignment horizontal="center"/>
    </xf>
    <xf numFmtId="0" fontId="6" fillId="3" borderId="11" xfId="0" applyFont="1" applyFill="1" applyBorder="1" applyAlignment="1" applyProtection="1">
      <alignment horizontal="center" vertical="center" wrapText="1"/>
    </xf>
    <xf numFmtId="0" fontId="11" fillId="3" borderId="12" xfId="0" applyFont="1" applyFill="1" applyBorder="1" applyAlignment="1" applyProtection="1">
      <alignment horizontal="center"/>
    </xf>
    <xf numFmtId="0" fontId="1" fillId="0" borderId="0" xfId="0" applyFont="1" applyProtection="1"/>
    <xf numFmtId="0" fontId="6" fillId="2" borderId="1" xfId="0" applyFont="1" applyFill="1" applyBorder="1" applyAlignment="1" applyProtection="1">
      <alignment horizontal="left" vertical="center" wrapText="1"/>
    </xf>
    <xf numFmtId="164" fontId="13" fillId="2" borderId="1" xfId="0" applyNumberFormat="1" applyFont="1" applyFill="1" applyBorder="1" applyAlignment="1" applyProtection="1">
      <alignment horizontal="center"/>
    </xf>
    <xf numFmtId="0" fontId="6" fillId="3" borderId="27" xfId="0" applyFont="1" applyFill="1" applyBorder="1" applyAlignment="1" applyProtection="1">
      <alignment horizontal="center" vertical="center" wrapText="1"/>
    </xf>
    <xf numFmtId="0" fontId="6" fillId="0" borderId="1" xfId="0" applyFont="1" applyBorder="1" applyAlignment="1" applyProtection="1">
      <alignment vertical="center" wrapText="1"/>
    </xf>
    <xf numFmtId="0" fontId="11" fillId="3" borderId="12" xfId="0" applyFont="1" applyFill="1" applyBorder="1" applyAlignment="1" applyProtection="1">
      <alignment horizontal="center" vertical="center"/>
    </xf>
    <xf numFmtId="0" fontId="6" fillId="2" borderId="1" xfId="0" applyFont="1" applyFill="1" applyBorder="1" applyAlignment="1" applyProtection="1">
      <alignment vertical="center" wrapText="1"/>
    </xf>
    <xf numFmtId="164" fontId="13" fillId="2" borderId="1" xfId="0" applyNumberFormat="1" applyFont="1" applyFill="1" applyBorder="1" applyAlignment="1" applyProtection="1">
      <alignment horizontal="center" vertical="center"/>
    </xf>
    <xf numFmtId="0" fontId="6" fillId="0" borderId="0" xfId="0" applyFont="1" applyAlignment="1" applyProtection="1">
      <alignment vertical="center"/>
    </xf>
    <xf numFmtId="164" fontId="14" fillId="2" borderId="10" xfId="0" applyNumberFormat="1" applyFont="1" applyFill="1" applyBorder="1" applyAlignment="1" applyProtection="1">
      <alignment horizontal="center"/>
    </xf>
    <xf numFmtId="164" fontId="11" fillId="2" borderId="8" xfId="0" applyNumberFormat="1" applyFont="1" applyFill="1" applyBorder="1" applyAlignment="1" applyProtection="1">
      <alignment horizontal="center"/>
    </xf>
    <xf numFmtId="0" fontId="6" fillId="0" borderId="0" xfId="0" applyFont="1" applyAlignment="1" applyProtection="1">
      <alignment horizontal="left" wrapText="1"/>
    </xf>
    <xf numFmtId="0" fontId="6" fillId="0" borderId="1" xfId="0" applyFont="1" applyBorder="1" applyAlignment="1" applyProtection="1">
      <alignment horizontal="left" vertical="center" wrapText="1"/>
    </xf>
    <xf numFmtId="0" fontId="12" fillId="0" borderId="0" xfId="3" applyAlignment="1" applyProtection="1">
      <alignment horizontal="left" wrapText="1"/>
    </xf>
    <xf numFmtId="0" fontId="0" fillId="0" borderId="0" xfId="0" applyBorder="1" applyAlignment="1" applyProtection="1">
      <alignment wrapText="1"/>
    </xf>
    <xf numFmtId="0" fontId="0" fillId="0" borderId="0" xfId="0" applyAlignment="1" applyProtection="1"/>
    <xf numFmtId="0" fontId="10" fillId="0" borderId="0" xfId="0" applyFont="1" applyBorder="1" applyAlignment="1" applyProtection="1">
      <alignment wrapText="1"/>
    </xf>
    <xf numFmtId="0" fontId="13" fillId="0" borderId="0" xfId="0" applyFont="1" applyBorder="1" applyAlignment="1" applyProtection="1">
      <alignment wrapText="1"/>
    </xf>
    <xf numFmtId="0" fontId="1" fillId="0" borderId="0" xfId="0" applyFont="1" applyBorder="1" applyAlignment="1" applyProtection="1">
      <alignment wrapText="1"/>
    </xf>
    <xf numFmtId="0" fontId="1" fillId="0" borderId="17" xfId="0" applyFont="1" applyBorder="1" applyAlignment="1" applyProtection="1">
      <alignment horizontal="center" wrapText="1"/>
    </xf>
    <xf numFmtId="0" fontId="1" fillId="0" borderId="1" xfId="0" applyFont="1" applyBorder="1" applyAlignment="1" applyProtection="1">
      <alignment wrapText="1"/>
    </xf>
    <xf numFmtId="0" fontId="11" fillId="2" borderId="1" xfId="0" applyFont="1" applyFill="1" applyBorder="1" applyAlignment="1" applyProtection="1">
      <alignment horizontal="center" vertical="top" wrapText="1"/>
    </xf>
    <xf numFmtId="0" fontId="14" fillId="2" borderId="1"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0" fillId="0" borderId="11" xfId="0" applyBorder="1" applyAlignment="1" applyProtection="1">
      <alignment horizontal="center" wrapText="1"/>
    </xf>
    <xf numFmtId="0" fontId="0" fillId="0" borderId="1" xfId="0" applyBorder="1" applyAlignment="1" applyProtection="1">
      <alignment horizontal="left" wrapText="1"/>
    </xf>
    <xf numFmtId="0" fontId="6" fillId="0" borderId="1" xfId="0" applyFont="1" applyFill="1" applyBorder="1" applyAlignment="1" applyProtection="1">
      <alignment wrapText="1"/>
    </xf>
    <xf numFmtId="0" fontId="13" fillId="2" borderId="1" xfId="0" applyFont="1" applyFill="1" applyBorder="1" applyAlignment="1" applyProtection="1">
      <alignment horizontal="center" vertical="center" wrapText="1"/>
    </xf>
    <xf numFmtId="0" fontId="0" fillId="0" borderId="0" xfId="0" applyFill="1" applyAlignment="1" applyProtection="1">
      <alignment wrapText="1"/>
    </xf>
    <xf numFmtId="0" fontId="6" fillId="2" borderId="1" xfId="0" applyFont="1" applyFill="1" applyBorder="1" applyAlignment="1" applyProtection="1">
      <alignment horizontal="left" wrapText="1"/>
    </xf>
    <xf numFmtId="0" fontId="13" fillId="2" borderId="35" xfId="0" applyFont="1" applyFill="1" applyBorder="1" applyAlignment="1" applyProtection="1">
      <alignment horizontal="center" vertical="center" wrapText="1"/>
    </xf>
    <xf numFmtId="0" fontId="13" fillId="2" borderId="29" xfId="0" applyFont="1" applyFill="1" applyBorder="1" applyAlignment="1" applyProtection="1">
      <alignment horizontal="center"/>
    </xf>
    <xf numFmtId="0" fontId="11" fillId="2" borderId="30" xfId="0" applyFont="1" applyFill="1" applyBorder="1" applyAlignment="1" applyProtection="1">
      <alignment horizontal="center"/>
    </xf>
    <xf numFmtId="0" fontId="3" fillId="0" borderId="0" xfId="0" applyFont="1" applyBorder="1" applyAlignment="1" applyProtection="1">
      <alignment wrapText="1"/>
    </xf>
    <xf numFmtId="0" fontId="13"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Border="1" applyProtection="1"/>
    <xf numFmtId="0" fontId="5" fillId="0" borderId="0" xfId="0" applyFont="1" applyBorder="1" applyAlignment="1" applyProtection="1">
      <alignment wrapText="1"/>
    </xf>
    <xf numFmtId="0" fontId="9" fillId="0" borderId="0" xfId="0" applyFont="1" applyAlignment="1" applyProtection="1">
      <alignment vertical="center" wrapText="1"/>
    </xf>
    <xf numFmtId="164" fontId="13" fillId="0" borderId="0" xfId="0" applyNumberFormat="1" applyFont="1" applyProtection="1"/>
    <xf numFmtId="164" fontId="6" fillId="0" borderId="0" xfId="0" applyNumberFormat="1" applyFont="1" applyProtection="1"/>
    <xf numFmtId="0" fontId="1" fillId="0" borderId="1" xfId="0" applyFont="1" applyBorder="1" applyAlignment="1" applyProtection="1">
      <alignment vertical="center" wrapText="1"/>
    </xf>
    <xf numFmtId="0" fontId="11" fillId="2" borderId="1" xfId="0" applyFont="1" applyFill="1" applyBorder="1" applyAlignment="1" applyProtection="1">
      <alignment vertical="center" wrapText="1"/>
    </xf>
    <xf numFmtId="0" fontId="1" fillId="0" borderId="0" xfId="0" applyFont="1" applyAlignment="1" applyProtection="1">
      <alignment wrapText="1"/>
    </xf>
    <xf numFmtId="0" fontId="0" fillId="0" borderId="1" xfId="0" applyBorder="1" applyAlignment="1" applyProtection="1">
      <alignment vertical="center" wrapText="1"/>
    </xf>
    <xf numFmtId="0" fontId="6" fillId="0" borderId="11" xfId="0" applyFont="1" applyBorder="1" applyAlignment="1" applyProtection="1">
      <alignment wrapText="1"/>
    </xf>
    <xf numFmtId="0" fontId="15" fillId="0" borderId="1" xfId="0" applyFont="1" applyBorder="1" applyAlignment="1" applyProtection="1">
      <alignment vertical="center" wrapText="1"/>
    </xf>
    <xf numFmtId="164" fontId="13" fillId="2" borderId="1" xfId="0" applyNumberFormat="1" applyFont="1" applyFill="1" applyBorder="1" applyAlignment="1" applyProtection="1">
      <alignment wrapText="1"/>
    </xf>
    <xf numFmtId="164" fontId="13" fillId="2" borderId="1" xfId="0" applyNumberFormat="1" applyFont="1" applyFill="1" applyBorder="1" applyProtection="1"/>
    <xf numFmtId="164" fontId="13" fillId="2" borderId="10" xfId="0" applyNumberFormat="1" applyFont="1" applyFill="1" applyBorder="1" applyAlignment="1" applyProtection="1">
      <alignment horizontal="right"/>
    </xf>
    <xf numFmtId="0" fontId="0" fillId="0" borderId="0" xfId="0" applyAlignment="1" applyProtection="1">
      <alignment vertical="center" wrapText="1"/>
    </xf>
    <xf numFmtId="0" fontId="6" fillId="0" borderId="0" xfId="0" applyFont="1" applyAlignment="1" applyProtection="1">
      <alignment horizontal="left" vertical="center" wrapText="1"/>
    </xf>
    <xf numFmtId="164" fontId="13" fillId="0" borderId="0" xfId="0" applyNumberFormat="1" applyFont="1" applyAlignment="1" applyProtection="1">
      <alignment wrapText="1"/>
    </xf>
    <xf numFmtId="164" fontId="6" fillId="0" borderId="0" xfId="0" applyNumberFormat="1" applyFont="1" applyAlignment="1" applyProtection="1">
      <alignment horizontal="center"/>
    </xf>
    <xf numFmtId="0" fontId="6" fillId="0" borderId="0" xfId="0" applyFont="1" applyFill="1" applyBorder="1" applyProtection="1"/>
    <xf numFmtId="0" fontId="6" fillId="0" borderId="0" xfId="0" applyFont="1" applyFill="1" applyBorder="1" applyAlignment="1" applyProtection="1">
      <alignment wrapText="1"/>
    </xf>
    <xf numFmtId="0" fontId="13"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xf>
    <xf numFmtId="0" fontId="11" fillId="0" borderId="33" xfId="0"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11" fillId="0" borderId="1" xfId="0" applyFont="1" applyFill="1" applyBorder="1" applyAlignment="1" applyProtection="1">
      <alignment wrapText="1"/>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wrapText="1"/>
    </xf>
    <xf numFmtId="0" fontId="6" fillId="0" borderId="11" xfId="0" applyFont="1" applyFill="1" applyBorder="1" applyProtection="1"/>
    <xf numFmtId="0" fontId="13" fillId="2" borderId="29" xfId="0" applyFont="1" applyFill="1" applyBorder="1" applyAlignment="1" applyProtection="1">
      <alignment horizontal="center" vertical="center" wrapText="1"/>
    </xf>
    <xf numFmtId="0" fontId="11" fillId="2" borderId="30" xfId="0" applyFont="1" applyFill="1" applyBorder="1" applyAlignment="1" applyProtection="1">
      <alignment horizontal="center" wrapText="1"/>
    </xf>
    <xf numFmtId="1" fontId="11" fillId="0" borderId="0" xfId="0" applyNumberFormat="1" applyFont="1" applyFill="1" applyBorder="1" applyAlignment="1" applyProtection="1">
      <alignment horizontal="center" vertical="center"/>
    </xf>
    <xf numFmtId="0" fontId="6" fillId="4" borderId="1" xfId="0" applyFont="1" applyFill="1" applyBorder="1" applyProtection="1">
      <protection locked="0"/>
    </xf>
    <xf numFmtId="0" fontId="6" fillId="4" borderId="1" xfId="0" applyFont="1" applyFill="1" applyBorder="1" applyAlignment="1" applyProtection="1">
      <alignment wrapText="1"/>
      <protection locked="0"/>
    </xf>
    <xf numFmtId="44" fontId="0" fillId="4" borderId="1" xfId="1" applyFont="1" applyFill="1" applyBorder="1" applyAlignment="1" applyProtection="1">
      <protection locked="0"/>
    </xf>
    <xf numFmtId="0" fontId="7" fillId="0" borderId="0" xfId="0" applyFont="1" applyFill="1" applyBorder="1" applyAlignment="1" applyProtection="1">
      <alignment wrapText="1"/>
    </xf>
    <xf numFmtId="0" fontId="11" fillId="0" borderId="0" xfId="0" applyFont="1" applyFill="1" applyBorder="1" applyAlignment="1" applyProtection="1">
      <alignment horizontal="right" wrapText="1"/>
    </xf>
    <xf numFmtId="0" fontId="11" fillId="0" borderId="0" xfId="0" applyFont="1" applyFill="1" applyBorder="1" applyAlignment="1" applyProtection="1">
      <alignment horizontal="right"/>
    </xf>
    <xf numFmtId="0" fontId="13" fillId="0" borderId="31" xfId="0" applyFont="1" applyFill="1" applyBorder="1" applyAlignment="1" applyProtection="1">
      <alignment horizontal="center"/>
    </xf>
    <xf numFmtId="0" fontId="11" fillId="0" borderId="31" xfId="0" applyFont="1" applyFill="1" applyBorder="1" applyAlignment="1" applyProtection="1">
      <alignment horizontal="center"/>
    </xf>
    <xf numFmtId="0" fontId="0" fillId="0" borderId="0" xfId="0" applyFill="1" applyBorder="1" applyAlignment="1" applyProtection="1">
      <alignment wrapText="1"/>
    </xf>
    <xf numFmtId="0" fontId="6" fillId="2" borderId="35" xfId="0" applyFont="1" applyFill="1" applyBorder="1" applyAlignment="1" applyProtection="1">
      <alignment vertical="center" wrapText="1"/>
    </xf>
    <xf numFmtId="0" fontId="0" fillId="4" borderId="1" xfId="0" applyFill="1" applyBorder="1" applyAlignment="1" applyProtection="1">
      <protection locked="0"/>
    </xf>
    <xf numFmtId="0" fontId="3" fillId="0" borderId="14" xfId="0" applyFont="1" applyBorder="1" applyAlignment="1" applyProtection="1">
      <alignment horizontal="center"/>
    </xf>
    <xf numFmtId="0" fontId="3" fillId="0" borderId="0" xfId="0" applyFont="1" applyAlignment="1" applyProtection="1">
      <alignment wrapText="1"/>
    </xf>
    <xf numFmtId="0" fontId="0" fillId="0" borderId="0" xfId="0" applyAlignment="1" applyProtection="1">
      <alignment wrapText="1"/>
    </xf>
    <xf numFmtId="0" fontId="11" fillId="0" borderId="14" xfId="0" applyFont="1" applyBorder="1" applyAlignment="1" applyProtection="1">
      <alignment horizontal="center"/>
    </xf>
    <xf numFmtId="0" fontId="11" fillId="0" borderId="21" xfId="0" applyFont="1" applyBorder="1" applyAlignment="1" applyProtection="1">
      <alignment horizontal="center"/>
    </xf>
    <xf numFmtId="0" fontId="0" fillId="0" borderId="0" xfId="0" applyBorder="1" applyAlignment="1" applyProtection="1"/>
    <xf numFmtId="0" fontId="6" fillId="5" borderId="34"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0" fillId="0" borderId="0" xfId="0" applyFill="1" applyBorder="1" applyAlignment="1" applyProtection="1">
      <alignment horizontal="right"/>
    </xf>
    <xf numFmtId="0" fontId="0" fillId="0" borderId="0" xfId="0" applyAlignment="1" applyProtection="1">
      <alignment horizontal="left"/>
    </xf>
    <xf numFmtId="164" fontId="6" fillId="5" borderId="12" xfId="2" applyNumberFormat="1" applyFont="1" applyFill="1" applyBorder="1" applyAlignment="1" applyProtection="1">
      <alignment horizontal="center"/>
    </xf>
    <xf numFmtId="0" fontId="6" fillId="5" borderId="12" xfId="0" applyFont="1" applyFill="1" applyBorder="1" applyProtection="1"/>
    <xf numFmtId="164" fontId="6" fillId="5" borderId="12" xfId="2" applyNumberFormat="1" applyFont="1" applyFill="1" applyBorder="1" applyProtection="1"/>
    <xf numFmtId="0" fontId="6" fillId="5" borderId="12" xfId="0" applyFont="1" applyFill="1" applyBorder="1" applyAlignment="1" applyProtection="1">
      <alignment horizontal="center" wrapText="1"/>
    </xf>
    <xf numFmtId="0" fontId="0" fillId="0" borderId="1" xfId="0" applyBorder="1" applyAlignment="1" applyProtection="1">
      <alignment wrapText="1"/>
    </xf>
    <xf numFmtId="164" fontId="6" fillId="5" borderId="12" xfId="2" applyNumberFormat="1" applyFont="1" applyFill="1" applyBorder="1" applyAlignment="1" applyProtection="1">
      <alignment horizontal="center" vertical="center"/>
    </xf>
    <xf numFmtId="0" fontId="0" fillId="0" borderId="0" xfId="0" applyFill="1" applyBorder="1" applyProtection="1"/>
    <xf numFmtId="0" fontId="0" fillId="0" borderId="0" xfId="0" applyFill="1" applyBorder="1" applyAlignment="1" applyProtection="1">
      <alignment horizontal="center"/>
    </xf>
    <xf numFmtId="0" fontId="0" fillId="0" borderId="0" xfId="0" applyFill="1" applyBorder="1" applyAlignment="1" applyProtection="1"/>
    <xf numFmtId="0" fontId="0" fillId="0" borderId="0" xfId="0" applyFill="1" applyProtection="1"/>
    <xf numFmtId="0" fontId="0" fillId="0" borderId="1" xfId="0" applyBorder="1" applyProtection="1"/>
    <xf numFmtId="0" fontId="0" fillId="0" borderId="0" xfId="0" applyBorder="1" applyProtection="1"/>
    <xf numFmtId="0" fontId="0" fillId="0" borderId="1" xfId="0" applyFill="1" applyBorder="1" applyProtection="1"/>
    <xf numFmtId="0" fontId="0" fillId="0" borderId="1" xfId="0" applyFill="1" applyBorder="1" applyAlignment="1" applyProtection="1">
      <alignment horizontal="center"/>
    </xf>
    <xf numFmtId="0" fontId="1" fillId="0" borderId="0" xfId="0" applyFont="1" applyBorder="1" applyAlignment="1" applyProtection="1">
      <alignment horizontal="center"/>
    </xf>
    <xf numFmtId="0" fontId="0" fillId="0" borderId="1" xfId="0" applyFill="1" applyBorder="1" applyAlignment="1" applyProtection="1"/>
    <xf numFmtId="0" fontId="0" fillId="0" borderId="1" xfId="0" applyBorder="1" applyAlignment="1" applyProtection="1"/>
    <xf numFmtId="0" fontId="1" fillId="0" borderId="1" xfId="0" applyFont="1" applyBorder="1" applyAlignment="1" applyProtection="1">
      <alignment horizontal="center"/>
    </xf>
    <xf numFmtId="0" fontId="0" fillId="0" borderId="1" xfId="0" applyBorder="1" applyAlignment="1" applyProtection="1">
      <alignment horizontal="center" vertical="center" wrapText="1"/>
    </xf>
    <xf numFmtId="0" fontId="0" fillId="0" borderId="0" xfId="0" applyAlignment="1" applyProtection="1">
      <alignment wrapText="1"/>
    </xf>
    <xf numFmtId="0" fontId="0" fillId="4" borderId="1" xfId="0" applyFill="1" applyBorder="1" applyAlignment="1" applyProtection="1">
      <protection locked="0"/>
    </xf>
    <xf numFmtId="0" fontId="1" fillId="0" borderId="2" xfId="0" applyFont="1" applyFill="1" applyBorder="1" applyAlignment="1" applyProtection="1">
      <alignment horizontal="center"/>
    </xf>
    <xf numFmtId="0" fontId="1" fillId="0" borderId="3" xfId="0" applyFont="1" applyFill="1" applyBorder="1" applyAlignment="1" applyProtection="1">
      <alignment horizontal="center"/>
    </xf>
    <xf numFmtId="0" fontId="1" fillId="0" borderId="4" xfId="0" applyFont="1" applyFill="1" applyBorder="1" applyAlignment="1" applyProtection="1">
      <alignment horizontal="center"/>
    </xf>
    <xf numFmtId="0" fontId="11" fillId="0" borderId="18" xfId="0" applyFont="1" applyBorder="1" applyAlignment="1" applyProtection="1">
      <alignment horizontal="center"/>
    </xf>
    <xf numFmtId="0" fontId="0" fillId="0" borderId="19" xfId="0" applyBorder="1" applyAlignment="1" applyProtection="1">
      <alignment horizontal="center"/>
    </xf>
    <xf numFmtId="0" fontId="3" fillId="0" borderId="0" xfId="0" applyFont="1" applyAlignment="1" applyProtection="1">
      <alignment wrapText="1"/>
    </xf>
    <xf numFmtId="0" fontId="11" fillId="2" borderId="26"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6" fillId="2" borderId="36"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0" borderId="1" xfId="0" applyBorder="1" applyAlignment="1" applyProtection="1">
      <alignment horizontal="left" vertical="center" wrapText="1"/>
    </xf>
    <xf numFmtId="0" fontId="11" fillId="2" borderId="22" xfId="0" applyFont="1" applyFill="1" applyBorder="1" applyAlignment="1" applyProtection="1">
      <alignment horizontal="right" wrapText="1"/>
    </xf>
    <xf numFmtId="0" fontId="11" fillId="2" borderId="23" xfId="0" applyFont="1" applyFill="1" applyBorder="1" applyAlignment="1" applyProtection="1">
      <alignment horizontal="right" wrapText="1"/>
    </xf>
    <xf numFmtId="0" fontId="11" fillId="2" borderId="24" xfId="0" applyFont="1" applyFill="1" applyBorder="1" applyAlignment="1" applyProtection="1">
      <alignment horizontal="right"/>
    </xf>
    <xf numFmtId="0" fontId="1" fillId="0" borderId="18" xfId="0" applyFont="1" applyBorder="1" applyAlignment="1" applyProtection="1">
      <alignment horizontal="center"/>
    </xf>
    <xf numFmtId="0" fontId="0" fillId="0" borderId="20" xfId="0" applyBorder="1" applyAlignment="1" applyProtection="1">
      <alignment horizontal="center"/>
    </xf>
    <xf numFmtId="0" fontId="1" fillId="0" borderId="5" xfId="0" applyFont="1" applyBorder="1" applyAlignment="1" applyProtection="1">
      <alignment horizontal="center" wrapText="1"/>
    </xf>
    <xf numFmtId="0" fontId="1" fillId="0" borderId="9" xfId="0" applyFont="1" applyBorder="1" applyAlignment="1" applyProtection="1">
      <alignment horizontal="center" wrapText="1"/>
    </xf>
    <xf numFmtId="0" fontId="1" fillId="0" borderId="6" xfId="0" applyFont="1" applyBorder="1" applyAlignment="1" applyProtection="1">
      <alignment horizontal="center" wrapText="1"/>
    </xf>
    <xf numFmtId="0" fontId="6" fillId="2" borderId="35" xfId="0" applyFont="1" applyFill="1" applyBorder="1" applyAlignment="1" applyProtection="1">
      <alignment horizontal="left" vertical="center" wrapText="1"/>
    </xf>
    <xf numFmtId="0" fontId="6" fillId="2" borderId="17" xfId="0" applyFont="1" applyFill="1" applyBorder="1" applyAlignment="1" applyProtection="1">
      <alignment horizontal="left" vertical="center" wrapText="1"/>
    </xf>
    <xf numFmtId="0" fontId="12" fillId="0" borderId="0" xfId="3" applyBorder="1" applyAlignment="1" applyProtection="1">
      <alignment horizontal="left" vertical="top" wrapText="1"/>
    </xf>
    <xf numFmtId="0" fontId="12" fillId="0" borderId="0" xfId="3" applyAlignment="1" applyProtection="1">
      <alignment horizontal="left" vertical="top" wrapText="1"/>
    </xf>
    <xf numFmtId="0" fontId="11" fillId="0" borderId="14" xfId="0" applyFont="1" applyBorder="1" applyAlignment="1" applyProtection="1">
      <alignment horizontal="center"/>
    </xf>
    <xf numFmtId="0" fontId="11" fillId="0" borderId="15" xfId="0" applyFont="1" applyBorder="1" applyAlignment="1" applyProtection="1">
      <alignment horizontal="center"/>
    </xf>
    <xf numFmtId="0" fontId="11" fillId="0" borderId="21" xfId="0" applyFont="1" applyBorder="1" applyAlignment="1" applyProtection="1">
      <alignment horizontal="center"/>
    </xf>
    <xf numFmtId="0" fontId="11" fillId="2" borderId="23" xfId="0" applyFont="1" applyFill="1" applyBorder="1" applyAlignment="1" applyProtection="1">
      <alignment horizontal="right"/>
    </xf>
    <xf numFmtId="0" fontId="11" fillId="2" borderId="2"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6" fillId="2" borderId="13" xfId="0" applyFont="1" applyFill="1" applyBorder="1" applyAlignment="1" applyProtection="1">
      <alignment horizontal="center" wrapText="1"/>
    </xf>
    <xf numFmtId="0" fontId="1" fillId="0" borderId="25" xfId="0" applyFont="1" applyBorder="1" applyAlignment="1" applyProtection="1">
      <alignment horizontal="center" wrapText="1"/>
    </xf>
    <xf numFmtId="0" fontId="1" fillId="0" borderId="31" xfId="0" applyFont="1" applyBorder="1" applyAlignment="1" applyProtection="1">
      <alignment horizontal="center"/>
    </xf>
    <xf numFmtId="0" fontId="1" fillId="0" borderId="32" xfId="0" applyFont="1" applyBorder="1" applyAlignment="1" applyProtection="1">
      <alignment horizontal="center"/>
    </xf>
    <xf numFmtId="0" fontId="11" fillId="2" borderId="7" xfId="0" applyFont="1" applyFill="1" applyBorder="1" applyAlignment="1" applyProtection="1">
      <alignment horizontal="right" wrapText="1"/>
    </xf>
    <xf numFmtId="0" fontId="11" fillId="2" borderId="10" xfId="0" applyFont="1" applyFill="1" applyBorder="1" applyAlignment="1" applyProtection="1">
      <alignment horizontal="right" wrapText="1"/>
    </xf>
    <xf numFmtId="0" fontId="11" fillId="2" borderId="10" xfId="0" applyFont="1" applyFill="1" applyBorder="1" applyAlignment="1" applyProtection="1">
      <alignment horizontal="right"/>
    </xf>
    <xf numFmtId="0" fontId="6"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1" xfId="0" applyBorder="1" applyAlignment="1" applyProtection="1">
      <alignment wrapText="1"/>
    </xf>
    <xf numFmtId="0" fontId="1" fillId="0" borderId="1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6" fillId="3" borderId="2" xfId="0" applyFont="1" applyFill="1" applyBorder="1" applyAlignment="1" applyProtection="1">
      <alignment vertical="center" wrapText="1"/>
    </xf>
    <xf numFmtId="0" fontId="0" fillId="0" borderId="3" xfId="0" applyBorder="1" applyAlignment="1" applyProtection="1">
      <alignment wrapText="1"/>
    </xf>
    <xf numFmtId="0" fontId="0" fillId="0" borderId="13" xfId="0" applyBorder="1" applyAlignment="1" applyProtection="1">
      <alignment wrapText="1"/>
    </xf>
    <xf numFmtId="0" fontId="6" fillId="3" borderId="28" xfId="0" applyFont="1" applyFill="1" applyBorder="1" applyAlignment="1" applyProtection="1">
      <alignment vertical="center"/>
    </xf>
    <xf numFmtId="0" fontId="0" fillId="3" borderId="37" xfId="0" applyFill="1" applyBorder="1" applyAlignment="1" applyProtection="1"/>
    <xf numFmtId="0" fontId="0" fillId="3" borderId="38" xfId="0" applyFill="1" applyBorder="1" applyAlignment="1" applyProtection="1"/>
    <xf numFmtId="0" fontId="0" fillId="3" borderId="39" xfId="0" applyFill="1" applyBorder="1" applyAlignment="1" applyProtection="1"/>
    <xf numFmtId="0" fontId="0" fillId="3" borderId="0" xfId="0" applyFill="1" applyAlignment="1" applyProtection="1"/>
    <xf numFmtId="0" fontId="0" fillId="3" borderId="40" xfId="0" applyFill="1" applyBorder="1" applyAlignment="1" applyProtection="1"/>
    <xf numFmtId="0" fontId="0" fillId="3" borderId="41" xfId="0" applyFill="1" applyBorder="1" applyAlignment="1" applyProtection="1"/>
    <xf numFmtId="0" fontId="0" fillId="3" borderId="42" xfId="0" applyFill="1" applyBorder="1" applyAlignment="1" applyProtection="1"/>
    <xf numFmtId="0" fontId="0" fillId="3" borderId="43" xfId="0" applyFill="1" applyBorder="1" applyAlignment="1" applyProtection="1"/>
    <xf numFmtId="0" fontId="11"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3" fillId="0" borderId="0" xfId="0" applyFont="1" applyBorder="1" applyAlignment="1" applyProtection="1">
      <alignment horizontal="left" vertical="top" wrapText="1"/>
    </xf>
    <xf numFmtId="0" fontId="0" fillId="0" borderId="0" xfId="0" applyAlignment="1" applyProtection="1">
      <alignment horizontal="left" vertical="top" wrapText="1"/>
    </xf>
    <xf numFmtId="0" fontId="11" fillId="0" borderId="5" xfId="0" applyFont="1" applyFill="1" applyBorder="1" applyAlignment="1" applyProtection="1">
      <alignment horizontal="center"/>
    </xf>
    <xf numFmtId="0" fontId="11" fillId="0" borderId="9" xfId="0" applyFont="1" applyFill="1" applyBorder="1" applyAlignment="1" applyProtection="1">
      <alignment horizontal="center"/>
    </xf>
    <xf numFmtId="0" fontId="11" fillId="0" borderId="6" xfId="0" applyFont="1" applyFill="1" applyBorder="1" applyAlignment="1" applyProtection="1">
      <alignment horizontal="center"/>
    </xf>
    <xf numFmtId="0" fontId="1" fillId="2" borderId="23" xfId="0" applyFont="1" applyFill="1" applyBorder="1" applyAlignment="1" applyProtection="1">
      <alignment horizontal="right"/>
    </xf>
    <xf numFmtId="0" fontId="0" fillId="2" borderId="3" xfId="0" applyFill="1" applyBorder="1" applyAlignment="1" applyProtection="1">
      <alignment horizontal="center" wrapText="1"/>
    </xf>
    <xf numFmtId="0" fontId="0" fillId="2" borderId="13" xfId="0" applyFill="1" applyBorder="1" applyAlignment="1" applyProtection="1">
      <alignment horizontal="center" wrapText="1"/>
    </xf>
    <xf numFmtId="0" fontId="3" fillId="0" borderId="0" xfId="0" applyFont="1" applyFill="1" applyBorder="1" applyAlignment="1" applyProtection="1">
      <alignment wrapText="1"/>
    </xf>
    <xf numFmtId="0" fontId="3" fillId="0" borderId="0" xfId="0" applyFont="1" applyFill="1" applyBorder="1" applyAlignment="1" applyProtection="1"/>
    <xf numFmtId="0" fontId="0" fillId="0" borderId="0" xfId="0" applyBorder="1" applyAlignment="1" applyProtection="1"/>
    <xf numFmtId="0" fontId="11" fillId="0" borderId="2" xfId="0" applyFont="1" applyFill="1" applyBorder="1" applyAlignment="1" applyProtection="1">
      <alignment horizontal="center" wrapText="1"/>
    </xf>
    <xf numFmtId="0" fontId="0" fillId="0" borderId="4" xfId="0" applyBorder="1" applyAlignment="1" applyProtection="1">
      <alignment horizontal="center"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ootedinrights.org/video/bike-share-parking-do-the-right-thi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85B0-41D5-426F-AAF8-1B8690757AAA}">
  <dimension ref="B2:F24"/>
  <sheetViews>
    <sheetView showGridLines="0" tabSelected="1" zoomScaleNormal="100" workbookViewId="0">
      <selection activeCell="C3" sqref="C3:F3"/>
    </sheetView>
  </sheetViews>
  <sheetFormatPr defaultColWidth="9" defaultRowHeight="14.25" x14ac:dyDescent="0.45"/>
  <cols>
    <col min="1" max="1" width="2.6640625" style="3" customWidth="1"/>
    <col min="2" max="6" width="19" style="3" customWidth="1"/>
    <col min="7" max="16384" width="9" style="3"/>
  </cols>
  <sheetData>
    <row r="2" spans="2:6" x14ac:dyDescent="0.45">
      <c r="B2" s="127" t="s">
        <v>84</v>
      </c>
      <c r="C2" s="127"/>
      <c r="D2" s="127"/>
      <c r="E2" s="127"/>
      <c r="F2" s="127"/>
    </row>
    <row r="3" spans="2:6" x14ac:dyDescent="0.45">
      <c r="B3" s="120" t="s">
        <v>74</v>
      </c>
      <c r="C3" s="130" t="s">
        <v>137</v>
      </c>
      <c r="D3" s="130"/>
      <c r="E3" s="130"/>
      <c r="F3" s="130"/>
    </row>
    <row r="4" spans="2:6" x14ac:dyDescent="0.45">
      <c r="B4" s="120" t="s">
        <v>75</v>
      </c>
      <c r="C4" s="130" t="s">
        <v>138</v>
      </c>
      <c r="D4" s="130"/>
      <c r="E4" s="130"/>
      <c r="F4" s="130"/>
    </row>
    <row r="5" spans="2:6" x14ac:dyDescent="0.45">
      <c r="B5" s="120" t="s">
        <v>65</v>
      </c>
      <c r="C5" s="130" t="s">
        <v>139</v>
      </c>
      <c r="D5" s="130"/>
      <c r="E5" s="130"/>
      <c r="F5" s="130"/>
    </row>
    <row r="6" spans="2:6" x14ac:dyDescent="0.45">
      <c r="B6" s="120" t="s">
        <v>76</v>
      </c>
      <c r="C6" s="130" t="s">
        <v>140</v>
      </c>
      <c r="D6" s="130"/>
      <c r="E6" s="130"/>
      <c r="F6" s="130"/>
    </row>
    <row r="7" spans="2:6" s="119" customFormat="1" x14ac:dyDescent="0.45">
      <c r="B7" s="116"/>
      <c r="C7" s="118"/>
      <c r="D7" s="118"/>
      <c r="E7" s="118"/>
      <c r="F7" s="118"/>
    </row>
    <row r="8" spans="2:6" s="119" customFormat="1" x14ac:dyDescent="0.45">
      <c r="B8" s="131" t="s">
        <v>109</v>
      </c>
      <c r="C8" s="132"/>
      <c r="D8" s="133"/>
      <c r="E8" s="124"/>
      <c r="F8" s="124"/>
    </row>
    <row r="9" spans="2:6" s="119" customFormat="1" x14ac:dyDescent="0.45">
      <c r="B9" s="125" t="s">
        <v>110</v>
      </c>
      <c r="C9" s="126" t="s">
        <v>111</v>
      </c>
      <c r="D9" s="126" t="s">
        <v>112</v>
      </c>
      <c r="E9" s="105"/>
      <c r="F9" s="105"/>
    </row>
    <row r="10" spans="2:6" s="119" customFormat="1" x14ac:dyDescent="0.45">
      <c r="B10" s="122" t="s">
        <v>114</v>
      </c>
      <c r="C10" s="123" t="s">
        <v>115</v>
      </c>
      <c r="D10" s="99" t="s">
        <v>141</v>
      </c>
      <c r="E10" s="118"/>
      <c r="F10" s="118"/>
    </row>
    <row r="11" spans="2:6" s="119" customFormat="1" x14ac:dyDescent="0.45">
      <c r="B11" s="122" t="s">
        <v>129</v>
      </c>
      <c r="C11" s="123" t="s">
        <v>130</v>
      </c>
      <c r="D11" s="99" t="s">
        <v>141</v>
      </c>
      <c r="E11" s="118"/>
      <c r="F11" s="118"/>
    </row>
    <row r="12" spans="2:6" s="119" customFormat="1" x14ac:dyDescent="0.45">
      <c r="B12" s="116"/>
      <c r="C12" s="117"/>
      <c r="D12" s="118"/>
      <c r="E12" s="118"/>
      <c r="F12" s="118"/>
    </row>
    <row r="13" spans="2:6" ht="289.5" customHeight="1" x14ac:dyDescent="0.45">
      <c r="B13" s="129" t="s">
        <v>133</v>
      </c>
      <c r="C13" s="129"/>
      <c r="D13" s="129"/>
      <c r="E13" s="129"/>
      <c r="F13" s="129"/>
    </row>
    <row r="14" spans="2:6" ht="15" customHeight="1" x14ac:dyDescent="0.45">
      <c r="B14" s="102"/>
      <c r="C14" s="102"/>
      <c r="D14" s="102"/>
      <c r="E14" s="102"/>
      <c r="F14" s="102"/>
    </row>
    <row r="16" spans="2:6" ht="14.25" customHeight="1" x14ac:dyDescent="0.45">
      <c r="B16" s="128" t="s">
        <v>48</v>
      </c>
      <c r="C16" s="128"/>
      <c r="E16" s="128" t="s">
        <v>62</v>
      </c>
      <c r="F16" s="128"/>
    </row>
    <row r="17" spans="2:6" x14ac:dyDescent="0.45">
      <c r="B17" s="120" t="s">
        <v>39</v>
      </c>
      <c r="C17" s="120" t="s">
        <v>40</v>
      </c>
      <c r="E17" s="120" t="s">
        <v>39</v>
      </c>
      <c r="F17" s="120" t="s">
        <v>40</v>
      </c>
    </row>
    <row r="18" spans="2:6" x14ac:dyDescent="0.45">
      <c r="B18" s="120" t="s">
        <v>72</v>
      </c>
      <c r="C18" s="120">
        <v>10</v>
      </c>
      <c r="E18" s="120" t="s">
        <v>72</v>
      </c>
      <c r="F18" s="120"/>
    </row>
    <row r="19" spans="2:6" x14ac:dyDescent="0.45">
      <c r="B19" s="120" t="s">
        <v>7</v>
      </c>
      <c r="C19" s="120">
        <f>Parking!F10</f>
        <v>30</v>
      </c>
      <c r="E19" s="120" t="s">
        <v>7</v>
      </c>
      <c r="F19" s="120">
        <f>Parking!G10</f>
        <v>0</v>
      </c>
    </row>
    <row r="20" spans="2:6" x14ac:dyDescent="0.45">
      <c r="B20" s="120" t="s">
        <v>73</v>
      </c>
      <c r="C20" s="120">
        <f>Operations!F23</f>
        <v>30</v>
      </c>
      <c r="E20" s="120" t="s">
        <v>1</v>
      </c>
      <c r="F20" s="120">
        <f>Operations!G23</f>
        <v>0</v>
      </c>
    </row>
    <row r="21" spans="2:6" x14ac:dyDescent="0.45">
      <c r="B21" s="120" t="s">
        <v>46</v>
      </c>
      <c r="C21" s="120">
        <f>Data!F7</f>
        <v>5</v>
      </c>
      <c r="E21" s="120" t="s">
        <v>46</v>
      </c>
      <c r="F21" s="120">
        <f>Data!G7</f>
        <v>0</v>
      </c>
    </row>
    <row r="22" spans="2:6" x14ac:dyDescent="0.45">
      <c r="B22" s="120" t="s">
        <v>20</v>
      </c>
      <c r="C22" s="120" t="e">
        <f>#REF!</f>
        <v>#REF!</v>
      </c>
      <c r="E22" s="120" t="s">
        <v>20</v>
      </c>
      <c r="F22" s="120" t="e">
        <f>#REF!</f>
        <v>#REF!</v>
      </c>
    </row>
    <row r="23" spans="2:6" x14ac:dyDescent="0.45">
      <c r="B23" s="120" t="s">
        <v>47</v>
      </c>
      <c r="C23" s="120" t="e">
        <f>SUM(C18:C22)</f>
        <v>#REF!</v>
      </c>
      <c r="E23" s="120" t="s">
        <v>47</v>
      </c>
      <c r="F23" s="120" t="e">
        <f>SUM(F18:F22)</f>
        <v>#REF!</v>
      </c>
    </row>
    <row r="24" spans="2:6" x14ac:dyDescent="0.45">
      <c r="B24" s="121"/>
      <c r="C24" s="121"/>
      <c r="E24" s="121"/>
      <c r="F24" s="121"/>
    </row>
  </sheetData>
  <sheetProtection algorithmName="SHA-512" hashValue="oK7d+hNTXW3hFZLUuFxrPNB7KTs8O/WnBBI/sCj65ZAiEo+LGSb+Ol6jyvI9gLIf8rDl5xVlzXUcmjHZfNnDhw==" saltValue="xFwl5tEwa63eoBNYOWf+mA==" spinCount="100000" sheet="1" selectLockedCells="1"/>
  <mergeCells count="9">
    <mergeCell ref="B2:F2"/>
    <mergeCell ref="B16:C16"/>
    <mergeCell ref="E16:F16"/>
    <mergeCell ref="B13:F13"/>
    <mergeCell ref="C3:F3"/>
    <mergeCell ref="C4:F4"/>
    <mergeCell ref="C5:F5"/>
    <mergeCell ref="C6:F6"/>
    <mergeCell ref="B8:D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BA565-6451-49DA-9618-2D22FCF4614E}">
  <dimension ref="B1:G23"/>
  <sheetViews>
    <sheetView showGridLines="0" zoomScaleNormal="100" workbookViewId="0">
      <pane xSplit="3" ySplit="4" topLeftCell="D5" activePane="bottomRight" state="frozen"/>
      <selection sqref="A1:G1"/>
      <selection pane="topRight" sqref="A1:G1"/>
      <selection pane="bottomLeft" sqref="A1:G1"/>
      <selection pane="bottomRight" activeCell="D11" sqref="D11"/>
    </sheetView>
  </sheetViews>
  <sheetFormatPr defaultColWidth="9" defaultRowHeight="14.25" x14ac:dyDescent="0.45"/>
  <cols>
    <col min="1" max="1" width="2.6640625" style="4" customWidth="1"/>
    <col min="2" max="2" width="10" style="1" customWidth="1"/>
    <col min="3" max="3" width="48" style="2" customWidth="1"/>
    <col min="4" max="4" width="8.796875" style="3" bestFit="1" customWidth="1"/>
    <col min="5" max="5" width="48" style="4" customWidth="1"/>
    <col min="6" max="6" width="4.6640625" style="5" bestFit="1" customWidth="1"/>
    <col min="7" max="7" width="5.33203125" style="6" bestFit="1" customWidth="1"/>
    <col min="8" max="16384" width="9" style="4"/>
  </cols>
  <sheetData>
    <row r="1" spans="2:7" ht="14.65" thickBot="1" x14ac:dyDescent="0.5"/>
    <row r="2" spans="2:7" ht="14.65" thickBot="1" x14ac:dyDescent="0.5">
      <c r="B2" s="134" t="s">
        <v>6</v>
      </c>
      <c r="C2" s="135"/>
      <c r="D2" s="135"/>
      <c r="E2" s="135"/>
      <c r="F2" s="135"/>
      <c r="G2" s="7"/>
    </row>
    <row r="3" spans="2:7" s="8" customFormat="1" ht="14.25" customHeight="1" x14ac:dyDescent="0.45">
      <c r="B3" s="100" t="s">
        <v>5</v>
      </c>
      <c r="C3" s="103" t="s">
        <v>10</v>
      </c>
      <c r="D3" s="104"/>
      <c r="E3" s="137" t="s">
        <v>9</v>
      </c>
      <c r="F3" s="138"/>
      <c r="G3" s="139"/>
    </row>
    <row r="4" spans="2:7" s="8" customFormat="1" x14ac:dyDescent="0.45">
      <c r="B4" s="9" t="s">
        <v>24</v>
      </c>
      <c r="C4" s="10" t="s">
        <v>8</v>
      </c>
      <c r="D4" s="10" t="s">
        <v>15</v>
      </c>
      <c r="E4" s="11" t="s">
        <v>11</v>
      </c>
      <c r="F4" s="12" t="s">
        <v>13</v>
      </c>
      <c r="G4" s="13" t="s">
        <v>12</v>
      </c>
    </row>
    <row r="5" spans="2:7" s="8" customFormat="1" ht="28.5" x14ac:dyDescent="0.45">
      <c r="B5" s="14" t="s">
        <v>33</v>
      </c>
      <c r="C5" s="15" t="s">
        <v>28</v>
      </c>
      <c r="D5" s="90" t="s">
        <v>134</v>
      </c>
      <c r="E5" s="16" t="s">
        <v>26</v>
      </c>
      <c r="F5" s="17">
        <v>0</v>
      </c>
      <c r="G5" s="110"/>
    </row>
    <row r="6" spans="2:7" s="8" customFormat="1" ht="42.75" x14ac:dyDescent="0.45">
      <c r="B6" s="19"/>
      <c r="C6" s="15" t="s">
        <v>119</v>
      </c>
      <c r="D6" s="20"/>
      <c r="E6" s="16" t="s">
        <v>16</v>
      </c>
      <c r="F6" s="17">
        <v>0</v>
      </c>
      <c r="G6" s="110"/>
    </row>
    <row r="7" spans="2:7" s="8" customFormat="1" ht="42.75" x14ac:dyDescent="0.45">
      <c r="B7" s="19"/>
      <c r="C7" s="15" t="s">
        <v>71</v>
      </c>
      <c r="D7" s="20"/>
      <c r="E7" s="22" t="s">
        <v>126</v>
      </c>
      <c r="F7" s="23">
        <v>2</v>
      </c>
      <c r="G7" s="110"/>
    </row>
    <row r="8" spans="2:7" s="8" customFormat="1" x14ac:dyDescent="0.45">
      <c r="B8" s="19"/>
      <c r="C8" s="15" t="s">
        <v>0</v>
      </c>
      <c r="D8" s="89">
        <v>220</v>
      </c>
      <c r="E8" s="140" t="s">
        <v>128</v>
      </c>
      <c r="F8" s="23">
        <v>2</v>
      </c>
      <c r="G8" s="111"/>
    </row>
    <row r="9" spans="2:7" s="8" customFormat="1" x14ac:dyDescent="0.45">
      <c r="B9" s="19"/>
      <c r="C9" s="15" t="s">
        <v>79</v>
      </c>
      <c r="D9" s="89">
        <v>6</v>
      </c>
      <c r="E9" s="140"/>
      <c r="F9" s="23">
        <v>0.5</v>
      </c>
      <c r="G9" s="111"/>
    </row>
    <row r="10" spans="2:7" s="8" customFormat="1" x14ac:dyDescent="0.45">
      <c r="B10" s="19"/>
      <c r="C10" s="15" t="s">
        <v>131</v>
      </c>
      <c r="D10" s="89">
        <v>25</v>
      </c>
      <c r="E10" s="140"/>
      <c r="F10" s="23">
        <v>2</v>
      </c>
      <c r="G10" s="111"/>
    </row>
    <row r="11" spans="2:7" s="8" customFormat="1" x14ac:dyDescent="0.45">
      <c r="B11" s="19"/>
      <c r="C11" s="15" t="s">
        <v>88</v>
      </c>
      <c r="D11" s="89" t="s">
        <v>136</v>
      </c>
      <c r="E11" s="141" t="s">
        <v>21</v>
      </c>
      <c r="F11" s="23">
        <v>1</v>
      </c>
      <c r="G11" s="110"/>
    </row>
    <row r="12" spans="2:7" x14ac:dyDescent="0.45">
      <c r="B12" s="19"/>
      <c r="C12" s="15" t="s">
        <v>3</v>
      </c>
      <c r="D12" s="89" t="s">
        <v>135</v>
      </c>
      <c r="E12" s="142"/>
      <c r="F12" s="23">
        <v>1</v>
      </c>
      <c r="G12" s="110"/>
    </row>
    <row r="13" spans="2:7" s="29" customFormat="1" ht="42.75" x14ac:dyDescent="0.45">
      <c r="B13" s="24"/>
      <c r="C13" s="25" t="s">
        <v>118</v>
      </c>
      <c r="D13" s="26"/>
      <c r="E13" s="27" t="s">
        <v>120</v>
      </c>
      <c r="F13" s="28">
        <v>1</v>
      </c>
      <c r="G13" s="115"/>
    </row>
    <row r="14" spans="2:7" s="8" customFormat="1" ht="28.5" x14ac:dyDescent="0.45">
      <c r="B14" s="14" t="s">
        <v>34</v>
      </c>
      <c r="C14" s="15" t="s">
        <v>31</v>
      </c>
      <c r="D14" s="90" t="s">
        <v>134</v>
      </c>
      <c r="E14" s="16" t="s">
        <v>26</v>
      </c>
      <c r="F14" s="17">
        <v>0</v>
      </c>
      <c r="G14" s="110"/>
    </row>
    <row r="15" spans="2:7" s="8" customFormat="1" ht="28.5" x14ac:dyDescent="0.45">
      <c r="B15" s="14" t="s">
        <v>35</v>
      </c>
      <c r="C15" s="15" t="s">
        <v>32</v>
      </c>
      <c r="D15" s="90" t="s">
        <v>134</v>
      </c>
      <c r="E15" s="16" t="s">
        <v>38</v>
      </c>
      <c r="F15" s="17">
        <v>0</v>
      </c>
      <c r="G15" s="110"/>
    </row>
    <row r="16" spans="2:7" ht="57" x14ac:dyDescent="0.45">
      <c r="B16" s="14" t="s">
        <v>36</v>
      </c>
      <c r="C16" s="15" t="s">
        <v>29</v>
      </c>
      <c r="D16" s="89" t="s">
        <v>136</v>
      </c>
      <c r="E16" s="16" t="s">
        <v>70</v>
      </c>
      <c r="F16" s="17">
        <v>0.5</v>
      </c>
      <c r="G16" s="110"/>
    </row>
    <row r="17" spans="2:7" s="8" customFormat="1" ht="14.65" thickBot="1" x14ac:dyDescent="0.5">
      <c r="B17" s="143" t="s">
        <v>14</v>
      </c>
      <c r="C17" s="144"/>
      <c r="D17" s="144"/>
      <c r="E17" s="145"/>
      <c r="F17" s="30">
        <f>SUM(F5:F16)</f>
        <v>10</v>
      </c>
      <c r="G17" s="31">
        <f>SUM(G5:G15)</f>
        <v>0</v>
      </c>
    </row>
    <row r="18" spans="2:7" x14ac:dyDescent="0.45">
      <c r="D18" s="4"/>
      <c r="E18" s="32"/>
    </row>
    <row r="19" spans="2:7" ht="30" customHeight="1" x14ac:dyDescent="0.45">
      <c r="B19" s="136" t="s">
        <v>17</v>
      </c>
      <c r="C19" s="129"/>
      <c r="D19" s="129"/>
      <c r="E19" s="32"/>
    </row>
    <row r="20" spans="2:7" x14ac:dyDescent="0.45">
      <c r="D20" s="4"/>
      <c r="E20" s="32"/>
    </row>
    <row r="21" spans="2:7" x14ac:dyDescent="0.45">
      <c r="D21" s="4"/>
      <c r="E21" s="32"/>
    </row>
    <row r="22" spans="2:7" x14ac:dyDescent="0.45">
      <c r="E22" s="32"/>
    </row>
    <row r="23" spans="2:7" x14ac:dyDescent="0.45">
      <c r="E23" s="32"/>
    </row>
  </sheetData>
  <sheetProtection algorithmName="SHA-512" hashValue="IxEoLllCkGNr7gnb80ZQ7uUhvvagDrHhqExPot9O2rqvapYJKxAf8bsHy9jZUyEW3WrVnKS26ARsURSlNhJ3vg==" saltValue="lVGDKFheHCGSwzH2jSgE0w==" spinCount="100000" sheet="1" selectLockedCells="1"/>
  <mergeCells count="6">
    <mergeCell ref="B2:F2"/>
    <mergeCell ref="B19:D19"/>
    <mergeCell ref="E3:G3"/>
    <mergeCell ref="E8:E10"/>
    <mergeCell ref="E11:E12"/>
    <mergeCell ref="B17:E17"/>
  </mergeCells>
  <dataValidations count="12">
    <dataValidation showDropDown="1" showInputMessage="1" showErrorMessage="1" sqref="C18:D18 C20:D1048576 D4 C4:C16" xr:uid="{349CF195-AA79-4B95-90F7-45F169DD30C5}"/>
    <dataValidation type="list" allowBlank="1" showInputMessage="1" showErrorMessage="1" errorTitle="Instructions" error="Choose score" promptTitle="Instructions" prompt="Choose score" sqref="G5:G6 G14:G15" xr:uid="{D9EA87C9-13AE-4662-B760-0C20DAE98E75}">
      <formula1>"X,0"</formula1>
    </dataValidation>
    <dataValidation type="list" allowBlank="1" showInputMessage="1" showErrorMessage="1" errorTitle="Instructions" error="Choose score" promptTitle="Instructions" prompt="Choose score" sqref="G11:G12 G14:G15" xr:uid="{55EF14F7-AB69-4229-90BA-7ABE88D6A117}">
      <formula1>"0,1"</formula1>
    </dataValidation>
    <dataValidation type="list" allowBlank="1" showInputMessage="1" showErrorMessage="1" errorTitle="Instructions" error="Choose score" promptTitle="Instructions" prompt="Choose score" sqref="G7" xr:uid="{94A89449-E3E0-4605-A327-B34AC4779208}">
      <formula1>"0,1,2"</formula1>
    </dataValidation>
    <dataValidation type="list" allowBlank="1" showInputMessage="1" showErrorMessage="1" errorTitle="Instructions" error="Choose response." promptTitle="Insturctions" prompt="Choose response." sqref="D5 D14:D15" xr:uid="{D0CB4FEE-2D9E-403C-AAA7-B6CAD60D5E3D}">
      <formula1>"attached"</formula1>
    </dataValidation>
    <dataValidation type="list" allowBlank="1" showInputMessage="1" showErrorMessage="1" errorTitle="Instructions" error="Choose your answer" promptTitle="Instructions" prompt="Choose your answer." sqref="D16 D11:D12" xr:uid="{3EEBA000-26E1-46F6-BA21-DDE64F4018AC}">
      <formula1>"yes,no"</formula1>
    </dataValidation>
    <dataValidation type="whole" showDropDown="1" showInputMessage="1" showErrorMessage="1" errorTitle="Instructions" error="Enter a numerical response." promptTitle="Instructions" prompt="Enter a numerical response." sqref="D16 D8:D12" xr:uid="{9FCB024D-593F-402F-86A6-2E62C6A2C1E1}">
      <formula1>1</formula1>
      <formula2>100000</formula2>
    </dataValidation>
    <dataValidation type="decimal" allowBlank="1" showInputMessage="1" showErrorMessage="1" sqref="G9" xr:uid="{0A64E18E-F9B7-4B41-92B2-8E7720649D1C}">
      <formula1>0</formula1>
      <formula2>1</formula2>
    </dataValidation>
    <dataValidation type="decimal" allowBlank="1" showInputMessage="1" showErrorMessage="1" sqref="G8" xr:uid="{58E318DF-9119-4CAB-9EFC-78676A76FB1A}">
      <formula1>0</formula1>
      <formula2>2</formula2>
    </dataValidation>
    <dataValidation type="decimal" allowBlank="1" showInputMessage="1" showErrorMessage="1" sqref="G10" xr:uid="{73CDBF55-C83E-4897-BEDB-DDB22DA70EB3}">
      <formula1>0</formula1>
      <formula2>0.8</formula2>
    </dataValidation>
    <dataValidation type="list" allowBlank="1" showInputMessage="1" showErrorMessage="1" errorTitle="Instructions" error="Choose score" promptTitle="Instructions" prompt="Choose score" sqref="G16" xr:uid="{6DA78D74-E9AE-465D-951D-CEB01112FED8}">
      <formula1>"0.5"</formula1>
    </dataValidation>
    <dataValidation type="list" allowBlank="1" showInputMessage="1" showErrorMessage="1" errorTitle="Instructions" error="Choose score" promptTitle="Instructions" prompt="Choose score" sqref="G13" xr:uid="{AFEA7210-5AF4-4E75-96C7-6AAB642E2131}">
      <formula1>"0,.5,1"</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79BF-2004-4ED3-9E34-B688C1D069DF}">
  <dimension ref="B1:G21"/>
  <sheetViews>
    <sheetView showGridLines="0" workbookViewId="0">
      <pane xSplit="4" ySplit="4" topLeftCell="E5" activePane="bottomRight" state="frozen"/>
      <selection activeCell="P77" sqref="P77:Q77"/>
      <selection pane="topRight" activeCell="P77" sqref="P77:Q77"/>
      <selection pane="bottomLeft" activeCell="P77" sqref="P77:Q77"/>
      <selection pane="bottomRight" activeCell="D11" sqref="D11"/>
    </sheetView>
  </sheetViews>
  <sheetFormatPr defaultColWidth="9" defaultRowHeight="14.25" x14ac:dyDescent="0.45"/>
  <cols>
    <col min="1" max="1" width="2.6640625" style="3" customWidth="1"/>
    <col min="2" max="2" width="10.46484375" style="1" customWidth="1"/>
    <col min="3" max="3" width="48" style="102" customWidth="1"/>
    <col min="4" max="4" width="8.796875" style="3" bestFit="1" customWidth="1"/>
    <col min="5" max="5" width="48" style="4" customWidth="1"/>
    <col min="6" max="6" width="4.6640625" style="5" bestFit="1" customWidth="1"/>
    <col min="7" max="7" width="5.33203125" style="6" bestFit="1" customWidth="1"/>
    <col min="8" max="16384" width="9" style="3"/>
  </cols>
  <sheetData>
    <row r="1" spans="2:7" ht="14.65" thickBot="1" x14ac:dyDescent="0.5"/>
    <row r="2" spans="2:7" ht="14.65" thickBot="1" x14ac:dyDescent="0.5">
      <c r="B2" s="146" t="s">
        <v>18</v>
      </c>
      <c r="C2" s="135"/>
      <c r="D2" s="135"/>
      <c r="E2" s="135"/>
      <c r="F2" s="135"/>
      <c r="G2" s="147"/>
    </row>
    <row r="3" spans="2:7" s="8" customFormat="1" ht="14.25" customHeight="1" x14ac:dyDescent="0.45">
      <c r="B3" s="100" t="s">
        <v>5</v>
      </c>
      <c r="C3" s="103" t="s">
        <v>10</v>
      </c>
      <c r="D3" s="104"/>
      <c r="E3" s="137" t="s">
        <v>9</v>
      </c>
      <c r="F3" s="138"/>
      <c r="G3" s="139"/>
    </row>
    <row r="4" spans="2:7" s="8" customFormat="1" x14ac:dyDescent="0.45">
      <c r="B4" s="9" t="s">
        <v>24</v>
      </c>
      <c r="C4" s="10" t="s">
        <v>8</v>
      </c>
      <c r="D4" s="10" t="s">
        <v>15</v>
      </c>
      <c r="E4" s="11" t="s">
        <v>11</v>
      </c>
      <c r="F4" s="12" t="s">
        <v>13</v>
      </c>
      <c r="G4" s="13" t="s">
        <v>12</v>
      </c>
    </row>
    <row r="5" spans="2:7" s="8" customFormat="1" ht="28.5" x14ac:dyDescent="0.45">
      <c r="B5" s="14" t="s">
        <v>37</v>
      </c>
      <c r="C5" s="15" t="s">
        <v>28</v>
      </c>
      <c r="D5" s="90" t="s">
        <v>134</v>
      </c>
      <c r="E5" s="16" t="s">
        <v>26</v>
      </c>
      <c r="F5" s="17">
        <v>0</v>
      </c>
      <c r="G5" s="110"/>
    </row>
    <row r="6" spans="2:7" s="8" customFormat="1" ht="42.75" x14ac:dyDescent="0.45">
      <c r="B6" s="19"/>
      <c r="C6" s="114" t="s">
        <v>127</v>
      </c>
      <c r="D6" s="20"/>
      <c r="E6" s="16" t="s">
        <v>16</v>
      </c>
      <c r="F6" s="17">
        <v>0</v>
      </c>
      <c r="G6" s="110"/>
    </row>
    <row r="7" spans="2:7" s="8" customFormat="1" ht="42.75" x14ac:dyDescent="0.45">
      <c r="B7" s="19"/>
      <c r="C7" s="15" t="s">
        <v>71</v>
      </c>
      <c r="D7" s="20"/>
      <c r="E7" s="22" t="s">
        <v>126</v>
      </c>
      <c r="F7" s="23">
        <v>2</v>
      </c>
      <c r="G7" s="110"/>
    </row>
    <row r="8" spans="2:7" s="8" customFormat="1" x14ac:dyDescent="0.45">
      <c r="B8" s="19"/>
      <c r="C8" s="15" t="s">
        <v>0</v>
      </c>
      <c r="D8" s="89">
        <v>275</v>
      </c>
      <c r="E8" s="140" t="s">
        <v>128</v>
      </c>
      <c r="F8" s="23">
        <v>2</v>
      </c>
      <c r="G8" s="111"/>
    </row>
    <row r="9" spans="2:7" s="8" customFormat="1" x14ac:dyDescent="0.45">
      <c r="B9" s="19"/>
      <c r="C9" s="15" t="s">
        <v>2</v>
      </c>
      <c r="D9" s="89">
        <v>9856</v>
      </c>
      <c r="E9" s="140"/>
      <c r="F9" s="23">
        <v>0.5</v>
      </c>
      <c r="G9" s="111"/>
    </row>
    <row r="10" spans="2:7" s="8" customFormat="1" x14ac:dyDescent="0.45">
      <c r="B10" s="19"/>
      <c r="C10" s="15" t="s">
        <v>131</v>
      </c>
      <c r="D10" s="89">
        <v>35</v>
      </c>
      <c r="E10" s="140"/>
      <c r="F10" s="23">
        <v>2</v>
      </c>
      <c r="G10" s="111"/>
    </row>
    <row r="11" spans="2:7" s="8" customFormat="1" ht="14.25" customHeight="1" x14ac:dyDescent="0.45">
      <c r="B11" s="19"/>
      <c r="C11" s="15" t="s">
        <v>88</v>
      </c>
      <c r="D11" s="89" t="s">
        <v>136</v>
      </c>
      <c r="E11" s="141" t="s">
        <v>21</v>
      </c>
      <c r="F11" s="23">
        <v>1</v>
      </c>
      <c r="G11" s="110"/>
    </row>
    <row r="12" spans="2:7" s="4" customFormat="1" x14ac:dyDescent="0.45">
      <c r="B12" s="19"/>
      <c r="C12" s="15" t="s">
        <v>3</v>
      </c>
      <c r="D12" s="89" t="s">
        <v>136</v>
      </c>
      <c r="E12" s="142"/>
      <c r="F12" s="23">
        <v>1</v>
      </c>
      <c r="G12" s="110"/>
    </row>
    <row r="13" spans="2:7" s="4" customFormat="1" ht="42.75" x14ac:dyDescent="0.45">
      <c r="B13" s="24"/>
      <c r="C13" s="33" t="s">
        <v>118</v>
      </c>
      <c r="D13" s="20"/>
      <c r="E13" s="16" t="s">
        <v>120</v>
      </c>
      <c r="F13" s="23">
        <v>1</v>
      </c>
      <c r="G13" s="110"/>
    </row>
    <row r="14" spans="2:7" s="8" customFormat="1" ht="28.5" x14ac:dyDescent="0.45">
      <c r="B14" s="14" t="s">
        <v>34</v>
      </c>
      <c r="C14" s="15" t="s">
        <v>31</v>
      </c>
      <c r="D14" s="90" t="s">
        <v>134</v>
      </c>
      <c r="E14" s="16" t="s">
        <v>26</v>
      </c>
      <c r="F14" s="17">
        <v>0</v>
      </c>
      <c r="G14" s="110"/>
    </row>
    <row r="15" spans="2:7" s="8" customFormat="1" ht="28.5" x14ac:dyDescent="0.45">
      <c r="B15" s="14" t="s">
        <v>35</v>
      </c>
      <c r="C15" s="15" t="s">
        <v>32</v>
      </c>
      <c r="D15" s="90" t="s">
        <v>134</v>
      </c>
      <c r="E15" s="16" t="s">
        <v>38</v>
      </c>
      <c r="F15" s="17">
        <v>0</v>
      </c>
      <c r="G15" s="110"/>
    </row>
    <row r="16" spans="2:7" s="4" customFormat="1" ht="57" x14ac:dyDescent="0.45">
      <c r="B16" s="14" t="s">
        <v>36</v>
      </c>
      <c r="C16" s="15" t="s">
        <v>29</v>
      </c>
      <c r="D16" s="89" t="s">
        <v>136</v>
      </c>
      <c r="E16" s="16" t="s">
        <v>70</v>
      </c>
      <c r="F16" s="17">
        <v>0.5</v>
      </c>
      <c r="G16" s="110"/>
    </row>
    <row r="17" spans="2:7" s="8" customFormat="1" ht="14.65" thickBot="1" x14ac:dyDescent="0.5">
      <c r="B17" s="143" t="s">
        <v>14</v>
      </c>
      <c r="C17" s="144"/>
      <c r="D17" s="144"/>
      <c r="E17" s="145"/>
      <c r="F17" s="30">
        <f>SUM(F5:F16)</f>
        <v>10</v>
      </c>
      <c r="G17" s="31">
        <f>SUM(G5:G16)</f>
        <v>0</v>
      </c>
    </row>
    <row r="18" spans="2:7" s="4" customFormat="1" x14ac:dyDescent="0.45">
      <c r="B18" s="1"/>
      <c r="C18" s="2"/>
      <c r="E18" s="32"/>
      <c r="F18" s="5"/>
      <c r="G18" s="6"/>
    </row>
    <row r="19" spans="2:7" s="4" customFormat="1" ht="30" customHeight="1" x14ac:dyDescent="0.45">
      <c r="B19" s="136" t="s">
        <v>17</v>
      </c>
      <c r="C19" s="129"/>
      <c r="D19" s="129"/>
      <c r="E19" s="32"/>
      <c r="F19" s="5"/>
      <c r="G19" s="6"/>
    </row>
    <row r="20" spans="2:7" s="4" customFormat="1" x14ac:dyDescent="0.45">
      <c r="B20" s="1"/>
      <c r="C20" s="2"/>
      <c r="E20" s="32"/>
      <c r="F20" s="5"/>
      <c r="G20" s="6"/>
    </row>
    <row r="21" spans="2:7" x14ac:dyDescent="0.45">
      <c r="E21" s="34"/>
    </row>
  </sheetData>
  <sheetProtection algorithmName="SHA-512" hashValue="XVW1p9+Cezs6RCVA5Vz2VQha6nQMQbKWEYNiUh2JJY7ceqodX2s7ndOQzVMtyUjcP9IGuZLosazm9IvlXxnT7w==" saltValue="k3Zxn76/bwzSenCw14j+JQ==" spinCount="100000" sheet="1" selectLockedCells="1"/>
  <mergeCells count="6">
    <mergeCell ref="E8:E10"/>
    <mergeCell ref="E11:E12"/>
    <mergeCell ref="B17:E17"/>
    <mergeCell ref="B19:D19"/>
    <mergeCell ref="B2:G2"/>
    <mergeCell ref="E3:G3"/>
  </mergeCells>
  <dataValidations count="12">
    <dataValidation type="list" allowBlank="1" showInputMessage="1" showErrorMessage="1" errorTitle="Instructions" error="Choose your answer" promptTitle="Instructions" prompt="Choose your answer." sqref="D16 D11:D12" xr:uid="{D043FA55-8FFD-44CD-B228-55140DB89316}">
      <formula1>"yes,no"</formula1>
    </dataValidation>
    <dataValidation showDropDown="1" showInputMessage="1" showErrorMessage="1" sqref="D4 C20:D1048576 C18:D18 C4:C16" xr:uid="{B5753562-164E-488D-A632-A8471DE13132}"/>
    <dataValidation type="list" allowBlank="1" showInputMessage="1" showErrorMessage="1" errorTitle="Instructions" error="Choose score" promptTitle="Instructions" prompt="Choose score" sqref="G5:G6 G14:G15" xr:uid="{3A6D8AE7-D966-45CC-BC57-215F494694AD}">
      <formula1>"X,0"</formula1>
    </dataValidation>
    <dataValidation type="list" allowBlank="1" showInputMessage="1" showErrorMessage="1" errorTitle="Instructions" error="Choose score" promptTitle="Instructions" prompt="Choose score" sqref="G11:G12 G14:G15" xr:uid="{2A629577-62EF-4A82-A152-0872DB61CCB1}">
      <formula1>"0,1"</formula1>
    </dataValidation>
    <dataValidation type="whole" showDropDown="1" showInputMessage="1" showErrorMessage="1" errorTitle="Instructions" error="Enter a numerical response." promptTitle="Instructions" prompt="Enter a numerical response." sqref="D16 D8:D12" xr:uid="{2E727705-CE5D-4E70-8580-06FA9485852A}">
      <formula1>1</formula1>
      <formula2>100000</formula2>
    </dataValidation>
    <dataValidation type="list" allowBlank="1" showInputMessage="1" showErrorMessage="1" errorTitle="Instructions" error="Choose response." promptTitle="Insturctions" prompt="Choose response." sqref="D5 D14:D15" xr:uid="{28C0F6AF-F495-4206-9CB6-FF43D2FFB2D5}">
      <formula1>"attached"</formula1>
    </dataValidation>
    <dataValidation type="decimal" allowBlank="1" showInputMessage="1" showErrorMessage="1" sqref="G10" xr:uid="{57EC194C-D87A-4DD0-BF15-C0BB191C76D6}">
      <formula1>0</formula1>
      <formula2>0.8</formula2>
    </dataValidation>
    <dataValidation type="decimal" allowBlank="1" showInputMessage="1" showErrorMessage="1" sqref="G8" xr:uid="{D9049F80-1F7D-4D1F-8031-919749876202}">
      <formula1>0</formula1>
      <formula2>2</formula2>
    </dataValidation>
    <dataValidation type="decimal" allowBlank="1" showInputMessage="1" showErrorMessage="1" sqref="G9" xr:uid="{5A97246D-3777-4062-9BDC-5704B636A845}">
      <formula1>0</formula1>
      <formula2>1</formula2>
    </dataValidation>
    <dataValidation type="list" allowBlank="1" showInputMessage="1" showErrorMessage="1" errorTitle="Instructions" error="Choose score" promptTitle="Instructions" prompt="Choose score" sqref="G7" xr:uid="{2BBBD107-40C5-4708-A379-5DCF04DC67A1}">
      <formula1>"0,1,1.5,2"</formula1>
    </dataValidation>
    <dataValidation type="list" allowBlank="1" showInputMessage="1" showErrorMessage="1" errorTitle="Instructions" error="Choose score" promptTitle="Instructions" prompt="Choose score" sqref="G16" xr:uid="{398551AF-9466-42BF-9A8E-D4493B29A775}">
      <formula1>"0,.5"</formula1>
    </dataValidation>
    <dataValidation type="list" allowBlank="1" showInputMessage="1" showErrorMessage="1" errorTitle="Instructions" error="Choose score" promptTitle="Instructions" prompt="Choose score" sqref="G13" xr:uid="{A71949CF-DD9A-4862-B6D7-B3137CD26253}">
      <formula1>"0,.5,1"</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494B-FDB4-474C-9CBC-6AF69236DA83}">
  <dimension ref="B1:V29"/>
  <sheetViews>
    <sheetView showGridLines="0" zoomScaleNormal="100" workbookViewId="0">
      <pane xSplit="2" ySplit="4" topLeftCell="C5" activePane="bottomRight" state="frozen"/>
      <selection pane="topRight" activeCell="C1" sqref="C1"/>
      <selection pane="bottomLeft" activeCell="A5" sqref="A5"/>
      <selection pane="bottomRight" activeCell="D9" sqref="D9"/>
    </sheetView>
  </sheetViews>
  <sheetFormatPr defaultColWidth="9" defaultRowHeight="29.75" customHeight="1" x14ac:dyDescent="0.45"/>
  <cols>
    <col min="1" max="1" width="2.6640625" style="35" customWidth="1"/>
    <col min="2" max="2" width="10.6640625" style="35" customWidth="1"/>
    <col min="3" max="3" width="51" style="35" customWidth="1"/>
    <col min="4" max="4" width="8.796875" style="36" bestFit="1" customWidth="1"/>
    <col min="5" max="5" width="36.796875" style="37" customWidth="1"/>
    <col min="6" max="6" width="5.33203125" style="38" customWidth="1"/>
    <col min="7" max="7" width="5.33203125" style="37" customWidth="1"/>
    <col min="8" max="8" width="9" style="35" bestFit="1"/>
    <col min="9" max="16384" width="9" style="35"/>
  </cols>
  <sheetData>
    <row r="1" spans="2:22" ht="14.65" thickBot="1" x14ac:dyDescent="0.5"/>
    <row r="2" spans="2:22" ht="14.65" thickBot="1" x14ac:dyDescent="0.5">
      <c r="B2" s="148" t="s">
        <v>7</v>
      </c>
      <c r="C2" s="149"/>
      <c r="D2" s="149"/>
      <c r="E2" s="149"/>
      <c r="F2" s="149"/>
      <c r="G2" s="150"/>
    </row>
    <row r="3" spans="2:22" s="39" customFormat="1" ht="14.25" x14ac:dyDescent="0.45">
      <c r="B3" s="155" t="s">
        <v>10</v>
      </c>
      <c r="C3" s="156"/>
      <c r="D3" s="157"/>
      <c r="E3" s="159" t="s">
        <v>9</v>
      </c>
      <c r="F3" s="160"/>
      <c r="G3" s="161"/>
    </row>
    <row r="4" spans="2:22" s="39" customFormat="1" ht="14.25" customHeight="1" x14ac:dyDescent="0.45">
      <c r="B4" s="9" t="s">
        <v>24</v>
      </c>
      <c r="C4" s="40" t="s">
        <v>8</v>
      </c>
      <c r="D4" s="41" t="s">
        <v>15</v>
      </c>
      <c r="E4" s="42" t="s">
        <v>11</v>
      </c>
      <c r="F4" s="43" t="s">
        <v>13</v>
      </c>
      <c r="G4" s="44" t="s">
        <v>12</v>
      </c>
    </row>
    <row r="5" spans="2:22" ht="28.5" x14ac:dyDescent="0.45">
      <c r="B5" s="45" t="s">
        <v>41</v>
      </c>
      <c r="C5" s="46" t="s">
        <v>90</v>
      </c>
      <c r="D5" s="90" t="s">
        <v>134</v>
      </c>
      <c r="E5" s="151" t="s">
        <v>124</v>
      </c>
      <c r="F5" s="48">
        <v>5</v>
      </c>
      <c r="G5" s="113"/>
    </row>
    <row r="6" spans="2:22" ht="42.75" x14ac:dyDescent="0.45">
      <c r="B6" s="45" t="s">
        <v>42</v>
      </c>
      <c r="C6" s="46" t="s">
        <v>91</v>
      </c>
      <c r="D6" s="90" t="s">
        <v>134</v>
      </c>
      <c r="E6" s="140"/>
      <c r="F6" s="48">
        <v>5</v>
      </c>
      <c r="G6" s="113"/>
    </row>
    <row r="7" spans="2:22" ht="28.5" x14ac:dyDescent="0.45">
      <c r="B7" s="45" t="s">
        <v>43</v>
      </c>
      <c r="C7" s="46" t="s">
        <v>132</v>
      </c>
      <c r="D7" s="90" t="s">
        <v>134</v>
      </c>
      <c r="E7" s="140"/>
      <c r="F7" s="48">
        <v>5</v>
      </c>
      <c r="G7" s="113"/>
    </row>
    <row r="8" spans="2:22" ht="42.75" x14ac:dyDescent="0.45">
      <c r="B8" s="45" t="s">
        <v>44</v>
      </c>
      <c r="C8" s="46" t="s">
        <v>92</v>
      </c>
      <c r="D8" s="90" t="s">
        <v>134</v>
      </c>
      <c r="E8" s="152"/>
      <c r="F8" s="48">
        <v>5</v>
      </c>
      <c r="G8" s="113"/>
    </row>
    <row r="9" spans="2:22" ht="71.650000000000006" thickBot="1" x14ac:dyDescent="0.5">
      <c r="B9" s="45" t="s">
        <v>45</v>
      </c>
      <c r="C9" s="49" t="s">
        <v>93</v>
      </c>
      <c r="D9" s="90" t="s">
        <v>134</v>
      </c>
      <c r="E9" s="50" t="s">
        <v>125</v>
      </c>
      <c r="F9" s="51">
        <v>10</v>
      </c>
      <c r="G9" s="113"/>
    </row>
    <row r="10" spans="2:22" ht="14.65" thickBot="1" x14ac:dyDescent="0.5">
      <c r="B10" s="143" t="s">
        <v>14</v>
      </c>
      <c r="C10" s="144"/>
      <c r="D10" s="144"/>
      <c r="E10" s="158"/>
      <c r="F10" s="52">
        <f>SUM(F5:F9)</f>
        <v>30</v>
      </c>
      <c r="G10" s="53">
        <f>SUM(G5:G9)</f>
        <v>0</v>
      </c>
    </row>
    <row r="11" spans="2:22" s="97" customFormat="1" ht="14.25" x14ac:dyDescent="0.45">
      <c r="B11" s="93"/>
      <c r="C11" s="93"/>
      <c r="D11" s="93"/>
      <c r="E11" s="94"/>
      <c r="F11" s="95"/>
      <c r="G11" s="96"/>
    </row>
    <row r="12" spans="2:22" ht="30" customHeight="1" x14ac:dyDescent="0.45">
      <c r="B12" s="136" t="s">
        <v>17</v>
      </c>
      <c r="C12" s="129"/>
      <c r="D12" s="129"/>
      <c r="E12" s="92"/>
      <c r="F12" s="92"/>
      <c r="G12" s="92"/>
    </row>
    <row r="13" spans="2:22" s="4" customFormat="1" ht="29.25" customHeight="1" x14ac:dyDescent="0.45">
      <c r="B13" s="153" t="s">
        <v>89</v>
      </c>
      <c r="C13" s="154"/>
      <c r="D13" s="54"/>
      <c r="E13" s="32"/>
      <c r="F13" s="55"/>
      <c r="G13" s="6"/>
      <c r="H13" s="6"/>
      <c r="I13" s="56"/>
      <c r="K13" s="57"/>
      <c r="L13" s="57"/>
      <c r="M13" s="57"/>
      <c r="N13" s="57"/>
      <c r="O13" s="57"/>
      <c r="P13" s="57"/>
      <c r="Q13" s="57"/>
      <c r="R13" s="57"/>
      <c r="S13" s="57"/>
      <c r="T13" s="57"/>
      <c r="U13" s="57"/>
      <c r="V13" s="57"/>
    </row>
    <row r="14" spans="2:22" ht="29.75" customHeight="1" x14ac:dyDescent="0.45">
      <c r="C14" s="58"/>
      <c r="D14" s="37"/>
      <c r="E14" s="35"/>
      <c r="G14" s="35"/>
    </row>
    <row r="15" spans="2:22" ht="29.75" customHeight="1" x14ac:dyDescent="0.45">
      <c r="C15" s="58"/>
      <c r="D15" s="37"/>
      <c r="E15" s="35"/>
      <c r="G15" s="35"/>
    </row>
    <row r="16" spans="2:22" ht="29.75" customHeight="1" x14ac:dyDescent="0.45">
      <c r="C16" s="58"/>
      <c r="D16" s="37"/>
      <c r="E16" s="35"/>
      <c r="G16" s="35"/>
    </row>
    <row r="17" spans="3:7" ht="29.75" customHeight="1" x14ac:dyDescent="0.45">
      <c r="C17" s="58"/>
      <c r="D17" s="37"/>
      <c r="E17" s="35"/>
      <c r="G17" s="35"/>
    </row>
    <row r="18" spans="3:7" ht="29.75" customHeight="1" x14ac:dyDescent="0.45">
      <c r="C18" s="58"/>
      <c r="D18" s="37"/>
      <c r="E18" s="35"/>
      <c r="G18" s="35"/>
    </row>
    <row r="19" spans="3:7" ht="29.75" customHeight="1" x14ac:dyDescent="0.45">
      <c r="C19" s="58"/>
      <c r="D19" s="37"/>
      <c r="E19" s="35"/>
      <c r="G19" s="35"/>
    </row>
    <row r="20" spans="3:7" ht="29.75" customHeight="1" x14ac:dyDescent="0.45">
      <c r="C20" s="58"/>
      <c r="D20" s="37"/>
      <c r="E20" s="35"/>
      <c r="G20" s="35"/>
    </row>
    <row r="21" spans="3:7" ht="29.75" customHeight="1" x14ac:dyDescent="0.45">
      <c r="D21" s="4"/>
    </row>
    <row r="22" spans="3:7" ht="29.75" customHeight="1" x14ac:dyDescent="0.45">
      <c r="D22" s="35"/>
    </row>
    <row r="23" spans="3:7" ht="29.75" customHeight="1" x14ac:dyDescent="0.45">
      <c r="D23" s="4"/>
    </row>
    <row r="24" spans="3:7" ht="29.75" customHeight="1" x14ac:dyDescent="0.45">
      <c r="D24" s="4"/>
    </row>
    <row r="25" spans="3:7" ht="29.75" customHeight="1" x14ac:dyDescent="0.45">
      <c r="D25" s="3"/>
    </row>
    <row r="26" spans="3:7" ht="29.75" customHeight="1" x14ac:dyDescent="0.45">
      <c r="D26" s="3"/>
    </row>
    <row r="27" spans="3:7" ht="29.75" customHeight="1" x14ac:dyDescent="0.45">
      <c r="D27" s="3"/>
    </row>
    <row r="28" spans="3:7" ht="29.75" customHeight="1" x14ac:dyDescent="0.45">
      <c r="D28" s="3"/>
    </row>
    <row r="29" spans="3:7" ht="29.75" customHeight="1" x14ac:dyDescent="0.45">
      <c r="D29" s="3"/>
    </row>
  </sheetData>
  <sheetProtection algorithmName="SHA-512" hashValue="pwLmsL66PHVd2Gt49k+jiRCE9GTk+3LIi8CnGV0HTK7koGUS/NlzlgLB0m/s0RscsfLLD9EuHxWNDmTxaXXJ+Q==" saltValue="4OIBVC9tIYDXoGUUUdk8Gg==" spinCount="100000" sheet="1" selectLockedCells="1"/>
  <mergeCells count="7">
    <mergeCell ref="B2:G2"/>
    <mergeCell ref="E5:E8"/>
    <mergeCell ref="B13:C13"/>
    <mergeCell ref="B3:D3"/>
    <mergeCell ref="B10:E10"/>
    <mergeCell ref="E3:G3"/>
    <mergeCell ref="B12:D12"/>
  </mergeCells>
  <phoneticPr fontId="4" type="noConversion"/>
  <dataValidations count="5">
    <dataValidation showDropDown="1" showInputMessage="1" showErrorMessage="1" sqref="D4:E4 C4:C9 D23:D1048576 D21" xr:uid="{037B8BBE-79B8-4095-B3F9-2BC38AD17E18}"/>
    <dataValidation type="list" allowBlank="1" showInputMessage="1" showErrorMessage="1" sqref="G5:G8" xr:uid="{F55CAEEA-802D-4B6F-8700-C4F1505B2009}">
      <formula1>"X,1,2,3,4,5"</formula1>
    </dataValidation>
    <dataValidation type="list" allowBlank="1" showInputMessage="1" showErrorMessage="1" sqref="G9" xr:uid="{E418DA47-8019-43B2-9165-34F473AE4337}">
      <formula1>"X,1,2,3,4,5,6,7,8,9,10"</formula1>
    </dataValidation>
    <dataValidation type="list" allowBlank="1" showInputMessage="1" showErrorMessage="1" errorTitle="Instructions" error="Choose response." promptTitle="Insturctions" prompt="Choose response." sqref="D10:D11" xr:uid="{94D1241E-F287-405F-B691-F419A44CD75D}">
      <formula1>"provided,not provided"</formula1>
    </dataValidation>
    <dataValidation type="list" allowBlank="1" showInputMessage="1" showErrorMessage="1" errorTitle="Instructions" error="Choose response." promptTitle="Insturctions" prompt="Choose response." sqref="D5:D9" xr:uid="{085B4EC0-A395-484F-895A-21A5B5B2C4BE}">
      <formula1>"attached"</formula1>
    </dataValidation>
  </dataValidations>
  <hyperlinks>
    <hyperlink ref="B13:C13" r:id="rId1" display="https://rootedinrights.org/video/bike-share-parking-do-the-right-thing/" xr:uid="{555330A4-3F4B-498B-8AFF-1E3080C176A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B7121-DF81-479F-BF7E-6154DA21208F}">
  <dimension ref="A1:I40"/>
  <sheetViews>
    <sheetView showGridLines="0" zoomScaleNormal="100" workbookViewId="0">
      <pane xSplit="3" ySplit="4" topLeftCell="D5" activePane="bottomRight" state="frozen"/>
      <selection pane="topRight" activeCell="B1" sqref="B1"/>
      <selection pane="bottomLeft" activeCell="A3" sqref="A3"/>
      <selection pane="bottomRight" activeCell="D7" sqref="D7"/>
    </sheetView>
  </sheetViews>
  <sheetFormatPr defaultColWidth="9" defaultRowHeight="14.25" x14ac:dyDescent="0.45"/>
  <cols>
    <col min="1" max="1" width="2.6640625" style="3" customWidth="1"/>
    <col min="2" max="2" width="6.33203125" style="4" customWidth="1"/>
    <col min="3" max="3" width="62.6640625" style="71" customWidth="1"/>
    <col min="4" max="4" width="8.796875" style="3" bestFit="1" customWidth="1"/>
    <col min="5" max="5" width="87.6640625" style="29" customWidth="1"/>
    <col min="6" max="6" width="4.33203125" style="60" bestFit="1" customWidth="1"/>
    <col min="7" max="7" width="5.33203125" style="61" bestFit="1" customWidth="1"/>
    <col min="8" max="8" width="2.6640625" style="3" customWidth="1"/>
    <col min="9" max="16384" width="9" style="3"/>
  </cols>
  <sheetData>
    <row r="1" spans="1:9" ht="16.149999999999999" thickBot="1" x14ac:dyDescent="0.5">
      <c r="C1" s="59"/>
    </row>
    <row r="2" spans="1:9" s="102" customFormat="1" ht="14.75" customHeight="1" thickBot="1" x14ac:dyDescent="0.5">
      <c r="A2" s="3"/>
      <c r="B2" s="162" t="s">
        <v>1</v>
      </c>
      <c r="C2" s="163"/>
      <c r="D2" s="163"/>
      <c r="E2" s="163"/>
      <c r="F2" s="163"/>
      <c r="G2" s="164"/>
      <c r="I2" s="3"/>
    </row>
    <row r="3" spans="1:9" s="102" customFormat="1" ht="14.25" customHeight="1" x14ac:dyDescent="0.45">
      <c r="A3" s="3"/>
      <c r="B3" s="171" t="s">
        <v>10</v>
      </c>
      <c r="C3" s="172"/>
      <c r="D3" s="172"/>
      <c r="E3" s="137" t="s">
        <v>9</v>
      </c>
      <c r="F3" s="185"/>
      <c r="G3" s="186"/>
      <c r="I3" s="8"/>
    </row>
    <row r="4" spans="1:9" s="64" customFormat="1" x14ac:dyDescent="0.45">
      <c r="A4" s="3"/>
      <c r="B4" s="9" t="s">
        <v>24</v>
      </c>
      <c r="C4" s="62" t="s">
        <v>8</v>
      </c>
      <c r="D4" s="41" t="s">
        <v>15</v>
      </c>
      <c r="E4" s="63" t="s">
        <v>11</v>
      </c>
      <c r="F4" s="12" t="s">
        <v>13</v>
      </c>
      <c r="G4" s="13" t="s">
        <v>12</v>
      </c>
      <c r="I4" s="8"/>
    </row>
    <row r="5" spans="1:9" s="102" customFormat="1" ht="28.5" x14ac:dyDescent="0.45">
      <c r="A5" s="3"/>
      <c r="B5" s="168" t="s">
        <v>51</v>
      </c>
      <c r="C5" s="65" t="s">
        <v>22</v>
      </c>
      <c r="D5" s="90">
        <v>500</v>
      </c>
      <c r="E5" s="176"/>
      <c r="F5" s="177"/>
      <c r="G5" s="178"/>
      <c r="I5" s="8"/>
    </row>
    <row r="6" spans="1:9" s="102" customFormat="1" ht="28.5" x14ac:dyDescent="0.45">
      <c r="A6" s="3"/>
      <c r="B6" s="169"/>
      <c r="C6" s="65" t="s">
        <v>23</v>
      </c>
      <c r="D6" s="90">
        <v>100</v>
      </c>
      <c r="E6" s="179"/>
      <c r="F6" s="180"/>
      <c r="G6" s="181"/>
    </row>
    <row r="7" spans="1:9" s="102" customFormat="1" ht="42.75" x14ac:dyDescent="0.45">
      <c r="A7" s="3"/>
      <c r="B7" s="170"/>
      <c r="C7" s="65" t="s">
        <v>25</v>
      </c>
      <c r="D7" s="90" t="s">
        <v>134</v>
      </c>
      <c r="E7" s="182"/>
      <c r="F7" s="183"/>
      <c r="G7" s="184"/>
      <c r="H7" s="21"/>
    </row>
    <row r="8" spans="1:9" s="102" customFormat="1" ht="71.25" x14ac:dyDescent="0.45">
      <c r="A8" s="3"/>
      <c r="B8" s="66" t="s">
        <v>52</v>
      </c>
      <c r="C8" s="67" t="s">
        <v>123</v>
      </c>
      <c r="D8" s="90" t="s">
        <v>134</v>
      </c>
      <c r="E8" s="27" t="s">
        <v>108</v>
      </c>
      <c r="F8" s="68">
        <v>4</v>
      </c>
      <c r="G8" s="110"/>
      <c r="H8" s="18"/>
    </row>
    <row r="9" spans="1:9" s="102" customFormat="1" ht="42.75" x14ac:dyDescent="0.45">
      <c r="A9" s="3"/>
      <c r="B9" s="66" t="s">
        <v>53</v>
      </c>
      <c r="C9" s="65" t="s">
        <v>94</v>
      </c>
      <c r="D9" s="90" t="s">
        <v>134</v>
      </c>
      <c r="E9" s="27" t="s">
        <v>64</v>
      </c>
      <c r="F9" s="68">
        <v>1</v>
      </c>
      <c r="G9" s="112"/>
    </row>
    <row r="10" spans="1:9" s="102" customFormat="1" ht="28.5" x14ac:dyDescent="0.45">
      <c r="A10" s="3"/>
      <c r="B10" s="66" t="s">
        <v>54</v>
      </c>
      <c r="C10" s="65" t="s">
        <v>85</v>
      </c>
      <c r="D10" s="90" t="s">
        <v>134</v>
      </c>
      <c r="E10" s="27" t="s">
        <v>86</v>
      </c>
      <c r="F10" s="68">
        <v>0</v>
      </c>
      <c r="G10" s="110"/>
    </row>
    <row r="11" spans="1:9" s="102" customFormat="1" ht="28.5" x14ac:dyDescent="0.45">
      <c r="A11" s="3"/>
      <c r="B11" s="66" t="s">
        <v>55</v>
      </c>
      <c r="C11" s="65" t="s">
        <v>27</v>
      </c>
      <c r="D11" s="90" t="s">
        <v>134</v>
      </c>
      <c r="E11" s="173"/>
      <c r="F11" s="174"/>
      <c r="G11" s="175"/>
    </row>
    <row r="12" spans="1:9" ht="57" x14ac:dyDescent="0.45">
      <c r="B12" s="66" t="s">
        <v>56</v>
      </c>
      <c r="C12" s="65" t="s">
        <v>81</v>
      </c>
      <c r="D12" s="91">
        <v>0.3</v>
      </c>
      <c r="E12" s="22" t="s">
        <v>87</v>
      </c>
      <c r="F12" s="69">
        <v>2</v>
      </c>
      <c r="G12" s="111"/>
    </row>
    <row r="13" spans="1:9" ht="57" x14ac:dyDescent="0.45">
      <c r="B13" s="66" t="s">
        <v>57</v>
      </c>
      <c r="C13" s="65" t="s">
        <v>95</v>
      </c>
      <c r="D13" s="90" t="s">
        <v>134</v>
      </c>
      <c r="E13" s="27" t="s">
        <v>106</v>
      </c>
      <c r="F13" s="68">
        <v>3</v>
      </c>
      <c r="G13" s="110"/>
    </row>
    <row r="14" spans="1:9" ht="57" x14ac:dyDescent="0.45">
      <c r="B14" s="66" t="s">
        <v>58</v>
      </c>
      <c r="C14" s="25" t="s">
        <v>96</v>
      </c>
      <c r="D14" s="90" t="s">
        <v>134</v>
      </c>
      <c r="E14" s="27" t="s">
        <v>104</v>
      </c>
      <c r="F14" s="68">
        <v>3</v>
      </c>
      <c r="G14" s="110"/>
    </row>
    <row r="15" spans="1:9" ht="28.5" x14ac:dyDescent="0.45">
      <c r="B15" s="66" t="s">
        <v>59</v>
      </c>
      <c r="C15" s="25" t="s">
        <v>80</v>
      </c>
      <c r="D15" s="89">
        <v>1</v>
      </c>
      <c r="E15" s="98" t="s">
        <v>16</v>
      </c>
      <c r="F15" s="68">
        <v>0</v>
      </c>
      <c r="G15" s="110"/>
    </row>
    <row r="16" spans="1:9" ht="57" x14ac:dyDescent="0.45">
      <c r="B16" s="66" t="s">
        <v>60</v>
      </c>
      <c r="C16" s="25" t="s">
        <v>63</v>
      </c>
      <c r="D16" s="90" t="s">
        <v>134</v>
      </c>
      <c r="E16" s="98" t="s">
        <v>116</v>
      </c>
      <c r="F16" s="68">
        <v>3</v>
      </c>
      <c r="G16" s="110"/>
    </row>
    <row r="17" spans="1:7" ht="57" x14ac:dyDescent="0.45">
      <c r="B17" s="66" t="s">
        <v>61</v>
      </c>
      <c r="C17" s="25" t="s">
        <v>97</v>
      </c>
      <c r="D17" s="90" t="s">
        <v>134</v>
      </c>
      <c r="E17" s="98" t="s">
        <v>117</v>
      </c>
      <c r="F17" s="68">
        <v>4</v>
      </c>
      <c r="G17" s="110"/>
    </row>
    <row r="18" spans="1:7" ht="42.75" x14ac:dyDescent="0.45">
      <c r="B18" s="66" t="s">
        <v>66</v>
      </c>
      <c r="C18" s="25" t="s">
        <v>103</v>
      </c>
      <c r="D18" s="90" t="s">
        <v>134</v>
      </c>
      <c r="E18" s="27" t="s">
        <v>105</v>
      </c>
      <c r="F18" s="68">
        <v>2</v>
      </c>
      <c r="G18" s="110"/>
    </row>
    <row r="19" spans="1:7" ht="71.25" x14ac:dyDescent="0.45">
      <c r="B19" s="66" t="s">
        <v>67</v>
      </c>
      <c r="C19" s="25" t="s">
        <v>100</v>
      </c>
      <c r="D19" s="90" t="s">
        <v>134</v>
      </c>
      <c r="E19" s="27" t="s">
        <v>113</v>
      </c>
      <c r="F19" s="68">
        <v>4</v>
      </c>
      <c r="G19" s="110"/>
    </row>
    <row r="20" spans="1:7" ht="42.75" x14ac:dyDescent="0.45">
      <c r="B20" s="66" t="s">
        <v>68</v>
      </c>
      <c r="C20" s="25" t="s">
        <v>98</v>
      </c>
      <c r="D20" s="90" t="s">
        <v>134</v>
      </c>
      <c r="E20" s="27" t="s">
        <v>102</v>
      </c>
      <c r="F20" s="68">
        <v>2</v>
      </c>
      <c r="G20" s="110"/>
    </row>
    <row r="21" spans="1:7" ht="42.75" x14ac:dyDescent="0.45">
      <c r="B21" s="66" t="s">
        <v>69</v>
      </c>
      <c r="C21" s="25" t="s">
        <v>99</v>
      </c>
      <c r="D21" s="90" t="s">
        <v>134</v>
      </c>
      <c r="E21" s="27" t="s">
        <v>107</v>
      </c>
      <c r="F21" s="68">
        <v>2</v>
      </c>
      <c r="G21" s="110"/>
    </row>
    <row r="22" spans="1:7" ht="28.5" x14ac:dyDescent="0.45">
      <c r="B22" s="66" t="s">
        <v>101</v>
      </c>
      <c r="C22" s="25" t="s">
        <v>82</v>
      </c>
      <c r="D22" s="90" t="s">
        <v>134</v>
      </c>
      <c r="E22" s="27" t="s">
        <v>83</v>
      </c>
      <c r="F22" s="68">
        <v>0</v>
      </c>
      <c r="G22" s="110"/>
    </row>
    <row r="23" spans="1:7" ht="14.65" thickBot="1" x14ac:dyDescent="0.5">
      <c r="B23" s="165" t="s">
        <v>14</v>
      </c>
      <c r="C23" s="166"/>
      <c r="D23" s="166"/>
      <c r="E23" s="167"/>
      <c r="F23" s="70">
        <f>SUM(F8:F10,F12:F22)</f>
        <v>30</v>
      </c>
      <c r="G23" s="70">
        <f>SUM(G8:G10,G12:G22)</f>
        <v>0</v>
      </c>
    </row>
    <row r="24" spans="1:7" s="102" customFormat="1" x14ac:dyDescent="0.45">
      <c r="A24" s="3"/>
      <c r="B24" s="4"/>
      <c r="C24" s="71"/>
      <c r="E24" s="72"/>
      <c r="F24" s="73"/>
      <c r="G24" s="61"/>
    </row>
    <row r="25" spans="1:7" s="4" customFormat="1" ht="30" customHeight="1" x14ac:dyDescent="0.45">
      <c r="B25" s="136" t="s">
        <v>17</v>
      </c>
      <c r="C25" s="129"/>
      <c r="D25" s="101"/>
      <c r="E25" s="72"/>
      <c r="F25" s="5"/>
      <c r="G25" s="74"/>
    </row>
    <row r="26" spans="1:7" x14ac:dyDescent="0.45">
      <c r="D26" s="102"/>
      <c r="E26" s="72"/>
      <c r="F26" s="73"/>
    </row>
    <row r="27" spans="1:7" x14ac:dyDescent="0.45">
      <c r="D27" s="102"/>
      <c r="E27" s="72"/>
      <c r="F27" s="73"/>
    </row>
    <row r="28" spans="1:7" x14ac:dyDescent="0.45">
      <c r="C28" s="108" t="s">
        <v>77</v>
      </c>
      <c r="D28" s="109">
        <f>SUM(Operations!F12,Operations!F13,Operations!F19,Operations!F20,Operations!F21)</f>
        <v>13</v>
      </c>
      <c r="F28" s="73"/>
    </row>
    <row r="29" spans="1:7" x14ac:dyDescent="0.45">
      <c r="C29" s="108" t="s">
        <v>78</v>
      </c>
      <c r="D29" s="109">
        <f>SUM(Operations!F14,Operations!F16,Operations!F17,Operations!F18)</f>
        <v>12</v>
      </c>
    </row>
    <row r="30" spans="1:7" x14ac:dyDescent="0.45">
      <c r="D30" s="102"/>
      <c r="E30" s="72"/>
    </row>
    <row r="31" spans="1:7" x14ac:dyDescent="0.45">
      <c r="E31" s="72"/>
    </row>
    <row r="32" spans="1:7" x14ac:dyDescent="0.45">
      <c r="E32" s="72"/>
    </row>
    <row r="33" spans="5:5" x14ac:dyDescent="0.45">
      <c r="E33" s="72"/>
    </row>
    <row r="34" spans="5:5" x14ac:dyDescent="0.45">
      <c r="E34" s="72"/>
    </row>
    <row r="35" spans="5:5" x14ac:dyDescent="0.45">
      <c r="E35" s="72"/>
    </row>
    <row r="36" spans="5:5" x14ac:dyDescent="0.45">
      <c r="E36" s="72"/>
    </row>
    <row r="37" spans="5:5" x14ac:dyDescent="0.45">
      <c r="E37" s="72"/>
    </row>
    <row r="38" spans="5:5" x14ac:dyDescent="0.45">
      <c r="E38" s="72"/>
    </row>
    <row r="39" spans="5:5" x14ac:dyDescent="0.45">
      <c r="E39" s="72"/>
    </row>
    <row r="40" spans="5:5" x14ac:dyDescent="0.45">
      <c r="E40" s="72"/>
    </row>
  </sheetData>
  <sheetProtection algorithmName="SHA-512" hashValue="8FrrWYKNy5UijgDUlHjJ9w+FMfbiR1q6Y5PpMR2Dg2QCAkS/rkgYUqB/RcYL7K5p/YgbNeEBXi4IBXjEKSamHw==" saltValue="2p8UbwvJam++sTaxijZ6SQ==" spinCount="100000" sheet="1" selectLockedCells="1"/>
  <mergeCells count="8">
    <mergeCell ref="B2:G2"/>
    <mergeCell ref="B25:C25"/>
    <mergeCell ref="B23:E23"/>
    <mergeCell ref="B5:B7"/>
    <mergeCell ref="B3:D3"/>
    <mergeCell ref="E11:G11"/>
    <mergeCell ref="E5:G7"/>
    <mergeCell ref="E3:G3"/>
  </mergeCells>
  <phoneticPr fontId="4" type="noConversion"/>
  <dataValidations count="18">
    <dataValidation showDropDown="1" showInputMessage="1" showErrorMessage="1" sqref="E41:E1048576 C31:D1048576 B5 F13:F16 D4 D26:D30 C24:D24 C14:C15 F18:F19 B8:B22 F8 F21:F22 C26:C44 C4:C11" xr:uid="{BC81BAB4-E0F8-4138-A9CA-10FE878E10C0}"/>
    <dataValidation type="textLength" allowBlank="1" showInputMessage="1" showErrorMessage="1" errorTitle="Instructions" error="Explain in under 140 characters." promptTitle="Instructions" prompt="Explain in under 140 characters." sqref="E24 D28:D29 E26:E27 E30:E40" xr:uid="{BDDFED6D-5AAD-40FD-89E0-BBF1A2754A15}">
      <formula1>5</formula1>
      <formula2>140</formula2>
    </dataValidation>
    <dataValidation type="list" allowBlank="1" showInputMessage="1" showErrorMessage="1" errorTitle="Instructions" error="Choose response." promptTitle="Insturctions" prompt="Choose response." sqref="D16:D22 D13:D14 D7:D11" xr:uid="{536DC039-D660-408C-984A-E90197B8309C}">
      <formula1>"attached"</formula1>
    </dataValidation>
    <dataValidation type="whole" allowBlank="1" showInputMessage="1" showErrorMessage="1" errorTitle="Instructions" error="Enter volume" promptTitle="Instructions" prompt="Enter volume" sqref="D5:D6" xr:uid="{5FDC44EC-F709-4049-AE84-62FFC9BCD939}">
      <formula1>0</formula1>
      <formula2>2000</formula2>
    </dataValidation>
    <dataValidation type="list" allowBlank="1" showInputMessage="1" showErrorMessage="1" errorTitle="Instructions" error="Choose response." promptTitle="Insturctions" prompt="Choose response." sqref="D23" xr:uid="{30E6071B-CA5A-4574-A131-D6F5488EA6C3}">
      <formula1>"provided,not provided"</formula1>
    </dataValidation>
    <dataValidation showDropDown="1" showInputMessage="1" showErrorMessage="1" errorTitle="Instructions" error="Enter a number." promptTitle="Instructions" prompt="Enter a number." sqref="D5:D6" xr:uid="{9DF951C9-5A02-49F9-9C0B-05E35915FCDD}"/>
    <dataValidation type="whole" showDropDown="1" showInputMessage="1" showErrorMessage="1" errorTitle="Instructions" error="Enter a numerical response." promptTitle="Instructions" prompt="Enter a numerical response." sqref="D15" xr:uid="{45519D0D-FF20-4A38-ABEB-3D20C355C3A1}">
      <formula1>1</formula1>
      <formula2>100000</formula2>
    </dataValidation>
    <dataValidation type="list" allowBlank="1" showInputMessage="1" showErrorMessage="1" errorTitle="Instructions" error="Choose your answer" promptTitle="Instructions" prompt="Choose your answer." sqref="D15" xr:uid="{7EDBA289-B8D7-4B81-A8D1-D12778E1EFFA}">
      <formula1>"yes,no"</formula1>
    </dataValidation>
    <dataValidation type="decimal" allowBlank="1" showInputMessage="1" showErrorMessage="1" sqref="G12" xr:uid="{7D5A8E57-2832-4A93-808D-FEE61D111B4C}">
      <formula1>0</formula1>
      <formula2>0.5</formula2>
    </dataValidation>
    <dataValidation type="list" allowBlank="1" showInputMessage="1" showErrorMessage="1" errorTitle="Instructions" error="Choose score" promptTitle="Instructions" prompt="Choose score" sqref="G15 G10" xr:uid="{BEF903AD-9B2B-4485-A8FD-9988983F7C90}">
      <formula1>"X,0"</formula1>
    </dataValidation>
    <dataValidation type="list" allowBlank="1" showInputMessage="1" showErrorMessage="1" errorTitle="Instructions" error="Choose score" promptTitle="Instructions" prompt="Choose score" sqref="G13 G16" xr:uid="{BCAC91DA-E36E-4087-83EE-1FC4489AC70C}">
      <formula1>"X,1,2,3"</formula1>
    </dataValidation>
    <dataValidation type="list" allowBlank="1" showInputMessage="1" showErrorMessage="1" errorTitle="Instructions" error="Choose score." promptTitle="Instructions" prompt="Choose score." sqref="G9" xr:uid="{B872D908-1049-49EC-AAD4-9AD68CB970CF}">
      <formula1>"X,.5,1"</formula1>
    </dataValidation>
    <dataValidation type="list" allowBlank="1" showInputMessage="1" showErrorMessage="1" errorTitle="Instructions" error="Choose score" promptTitle="Instructions" prompt="Choose score" sqref="G14" xr:uid="{AF2F9A2F-1E6F-49A9-BE2C-FD3392248243}">
      <formula1>"X,0,1,2,3"</formula1>
    </dataValidation>
    <dataValidation type="decimal" allowBlank="1" showDropDown="1" showInputMessage="1" showErrorMessage="1" errorTitle="Instructions" error="Enter the US dollar amount." promptTitle="Instructions" prompt="Enter the US dollar amount." sqref="D12" xr:uid="{D6236DDB-B2BD-4784-B69E-B0AB13428684}">
      <formula1>0.01</formula1>
      <formula2>100</formula2>
    </dataValidation>
    <dataValidation type="list" allowBlank="1" showInputMessage="1" showErrorMessage="1" errorTitle="Instructions" error="Choose score" promptTitle="Instructions" prompt="Choose score" sqref="G22" xr:uid="{B708617F-849F-4E1C-8879-883464870668}">
      <formula1>"0"</formula1>
    </dataValidation>
    <dataValidation type="list" allowBlank="1" showInputMessage="1" showErrorMessage="1" errorTitle="Instructions" error="Choose score" promptTitle="Instructions" prompt="Choose score" sqref="G20" xr:uid="{8B76F9D3-962E-4089-A821-917981B7D48D}">
      <formula1>"X,1,2"</formula1>
    </dataValidation>
    <dataValidation type="list" allowBlank="1" showInputMessage="1" showErrorMessage="1" errorTitle="Instructions" error="Choose score" promptTitle="Instructions" prompt="Choose score" sqref="G8 G19 G17" xr:uid="{195BC691-28F5-48B0-98AF-C3DDD919EDF0}">
      <formula1>"X,1,2,3,4"</formula1>
    </dataValidation>
    <dataValidation type="list" allowBlank="1" showInputMessage="1" showErrorMessage="1" errorTitle="Instructions" error="Choose score" promptTitle="Instructions" prompt="Choose score" sqref="G18 G21" xr:uid="{C2CE944F-0FD5-4EAB-885E-3399DB63A29C}">
      <formula1>"0,1,2"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98E4A-0107-40F7-AB56-73112B995BAE}">
  <dimension ref="B1:V9"/>
  <sheetViews>
    <sheetView showGridLines="0" workbookViewId="0">
      <selection activeCell="D6" sqref="D6"/>
    </sheetView>
  </sheetViews>
  <sheetFormatPr defaultColWidth="9" defaultRowHeight="14.25" x14ac:dyDescent="0.45"/>
  <cols>
    <col min="1" max="1" width="2.6640625" style="76" customWidth="1"/>
    <col min="2" max="2" width="4.796875" style="75" bestFit="1" customWidth="1"/>
    <col min="3" max="3" width="51.796875" style="76" customWidth="1"/>
    <col min="4" max="4" width="8.796875" style="76" bestFit="1" customWidth="1"/>
    <col min="5" max="5" width="52.33203125" style="76" customWidth="1"/>
    <col min="6" max="6" width="5.33203125" style="77" customWidth="1"/>
    <col min="7" max="8" width="5.33203125" style="78" customWidth="1"/>
    <col min="9" max="16384" width="9" style="76"/>
  </cols>
  <sheetData>
    <row r="1" spans="2:22" ht="14.65" thickBot="1" x14ac:dyDescent="0.5"/>
    <row r="2" spans="2:22" x14ac:dyDescent="0.45">
      <c r="B2" s="189" t="s">
        <v>4</v>
      </c>
      <c r="C2" s="190"/>
      <c r="D2" s="190"/>
      <c r="E2" s="190"/>
      <c r="F2" s="190"/>
      <c r="G2" s="191"/>
      <c r="H2" s="79"/>
    </row>
    <row r="3" spans="2:22" x14ac:dyDescent="0.45">
      <c r="B3" s="80"/>
      <c r="C3" s="198" t="s">
        <v>10</v>
      </c>
      <c r="D3" s="199"/>
      <c r="E3" s="159" t="s">
        <v>9</v>
      </c>
      <c r="F3" s="193"/>
      <c r="G3" s="194"/>
      <c r="H3" s="81"/>
    </row>
    <row r="4" spans="2:22" s="84" customFormat="1" x14ac:dyDescent="0.45">
      <c r="B4" s="80" t="s">
        <v>24</v>
      </c>
      <c r="C4" s="82" t="s">
        <v>8</v>
      </c>
      <c r="D4" s="41" t="s">
        <v>15</v>
      </c>
      <c r="E4" s="42" t="s">
        <v>11</v>
      </c>
      <c r="F4" s="43" t="s">
        <v>13</v>
      </c>
      <c r="G4" s="44" t="s">
        <v>12</v>
      </c>
      <c r="H4" s="83"/>
    </row>
    <row r="5" spans="2:22" ht="57" x14ac:dyDescent="0.45">
      <c r="B5" s="85" t="s">
        <v>49</v>
      </c>
      <c r="C5" s="47" t="s">
        <v>122</v>
      </c>
      <c r="D5" s="90" t="s">
        <v>134</v>
      </c>
      <c r="E5" s="16" t="s">
        <v>121</v>
      </c>
      <c r="F5" s="48">
        <v>5</v>
      </c>
      <c r="G5" s="107"/>
    </row>
    <row r="6" spans="2:22" ht="28.9" thickBot="1" x14ac:dyDescent="0.5">
      <c r="B6" s="85" t="s">
        <v>50</v>
      </c>
      <c r="C6" s="47" t="s">
        <v>30</v>
      </c>
      <c r="D6" s="90" t="s">
        <v>134</v>
      </c>
      <c r="E6" s="16" t="s">
        <v>19</v>
      </c>
      <c r="F6" s="51">
        <v>0</v>
      </c>
      <c r="G6" s="106"/>
    </row>
    <row r="7" spans="2:22" s="84" customFormat="1" ht="14.65" thickBot="1" x14ac:dyDescent="0.5">
      <c r="B7" s="143" t="s">
        <v>14</v>
      </c>
      <c r="C7" s="158"/>
      <c r="D7" s="158"/>
      <c r="E7" s="192"/>
      <c r="F7" s="86">
        <v>5</v>
      </c>
      <c r="G7" s="87">
        <f>SUM(G5:G6)</f>
        <v>0</v>
      </c>
      <c r="H7" s="83"/>
    </row>
    <row r="8" spans="2:22" x14ac:dyDescent="0.45">
      <c r="B8" s="195"/>
      <c r="C8" s="196"/>
      <c r="D8" s="196"/>
      <c r="E8" s="196"/>
      <c r="F8" s="197"/>
      <c r="G8" s="197"/>
      <c r="H8" s="88"/>
    </row>
    <row r="9" spans="2:22" s="4" customFormat="1" ht="45" customHeight="1" x14ac:dyDescent="0.45">
      <c r="B9" s="187" t="s">
        <v>17</v>
      </c>
      <c r="C9" s="188"/>
      <c r="D9" s="54"/>
      <c r="E9" s="32"/>
      <c r="F9" s="55"/>
      <c r="G9" s="6"/>
      <c r="H9" s="6"/>
      <c r="I9" s="56"/>
      <c r="K9" s="57"/>
      <c r="L9" s="57"/>
      <c r="M9" s="57"/>
      <c r="N9" s="57"/>
      <c r="O9" s="57"/>
      <c r="P9" s="57"/>
      <c r="Q9" s="57"/>
      <c r="R9" s="57"/>
      <c r="S9" s="57"/>
      <c r="T9" s="57"/>
      <c r="U9" s="57"/>
      <c r="V9" s="57"/>
    </row>
  </sheetData>
  <sheetProtection algorithmName="SHA-512" hashValue="u/PkCSSM5CNOg8B2qM3BdnjXA+SGWMEgWtBRCArE4MTaVZzFVb7ntohkss1wbZuhh4ExLZbXLHQD1O3MbF2qAg==" saltValue="8s+W/J2yLgiU+QYaVxb64w==" spinCount="100000" sheet="1" selectLockedCells="1"/>
  <mergeCells count="6">
    <mergeCell ref="B9:C9"/>
    <mergeCell ref="B2:G2"/>
    <mergeCell ref="B7:E7"/>
    <mergeCell ref="E3:G3"/>
    <mergeCell ref="B8:G8"/>
    <mergeCell ref="C3:D3"/>
  </mergeCells>
  <phoneticPr fontId="4" type="noConversion"/>
  <dataValidations count="4">
    <dataValidation showDropDown="1" showInputMessage="1" showErrorMessage="1" sqref="D4 E4:E6 C4:C6" xr:uid="{D42C067B-272A-4C7B-BF56-1DF18425E159}"/>
    <dataValidation type="list" allowBlank="1" showInputMessage="1" showErrorMessage="1" errorTitle="Instructions" error="Enter score." promptTitle="Instructions" prompt="Enter score." sqref="H5:H7 G6" xr:uid="{A856D8CE-8FFA-4E77-86F1-69657E00F2FF}">
      <formula1>"X,0"</formula1>
    </dataValidation>
    <dataValidation type="list" allowBlank="1" showInputMessage="1" showErrorMessage="1" errorTitle="Instructions" error="Choose response." promptTitle="Insturctions" prompt="Choose response." sqref="D5:D6" xr:uid="{98046E85-675B-46F8-A766-52644F82CB5D}">
      <formula1>"attached"</formula1>
    </dataValidation>
    <dataValidation type="list" allowBlank="1" showInputMessage="1" showErrorMessage="1" errorTitle="Instructions" error="Enter score." promptTitle="Instructions" prompt="Enter score." sqref="G5" xr:uid="{FD360B81-7231-45FB-891F-BC2EC0067D74}">
      <formula1>"X,1,2,3,4,5"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97372696-fea6-4f20-8e56-281e63a947f1">
      <UserInfo>
        <DisplayName>Miller, Joel</DisplayName>
        <AccountId>2653</AccountId>
        <AccountType/>
      </UserInfo>
      <UserInfo>
        <DisplayName>Hoffman, Wyatt</DisplayName>
        <AccountId>4241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7B8FE7DD18D44FADE7F808319E71A5" ma:contentTypeVersion="13" ma:contentTypeDescription="Create a new document." ma:contentTypeScope="" ma:versionID="e4374e7a4c91babfb07af20f175e4003">
  <xsd:schema xmlns:xsd="http://www.w3.org/2001/XMLSchema" xmlns:xs="http://www.w3.org/2001/XMLSchema" xmlns:p="http://schemas.microsoft.com/office/2006/metadata/properties" xmlns:ns1="http://schemas.microsoft.com/sharepoint/v3" xmlns:ns2="5134f249-9c61-4f1b-94c6-db3496b0da55" xmlns:ns3="97372696-fea6-4f20-8e56-281e63a947f1" targetNamespace="http://schemas.microsoft.com/office/2006/metadata/properties" ma:root="true" ma:fieldsID="2370f42c29e069efdb9b0d343d2ae583" ns1:_="" ns2:_="" ns3:_="">
    <xsd:import namespace="http://schemas.microsoft.com/sharepoint/v3"/>
    <xsd:import namespace="5134f249-9c61-4f1b-94c6-db3496b0da55"/>
    <xsd:import namespace="97372696-fea6-4f20-8e56-281e63a947f1"/>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34f249-9c61-4f1b-94c6-db3496b0da5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372696-fea6-4f20-8e56-281e63a947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35E106-5C9F-4E27-9974-BBF5EF2C1BE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97372696-fea6-4f20-8e56-281e63a947f1"/>
    <ds:schemaRef ds:uri="5134f249-9c61-4f1b-94c6-db3496b0da55"/>
    <ds:schemaRef ds:uri="http://www.w3.org/XML/1998/namespace"/>
  </ds:schemaRefs>
</ds:datastoreItem>
</file>

<file path=customXml/itemProps2.xml><?xml version="1.0" encoding="utf-8"?>
<ds:datastoreItem xmlns:ds="http://schemas.openxmlformats.org/officeDocument/2006/customXml" ds:itemID="{CBD6098E-064C-4C57-8665-645D867764BD}">
  <ds:schemaRefs>
    <ds:schemaRef ds:uri="http://schemas.microsoft.com/sharepoint/v3/contenttype/forms"/>
  </ds:schemaRefs>
</ds:datastoreItem>
</file>

<file path=customXml/itemProps3.xml><?xml version="1.0" encoding="utf-8"?>
<ds:datastoreItem xmlns:ds="http://schemas.openxmlformats.org/officeDocument/2006/customXml" ds:itemID="{CA759C61-FD39-45E9-AFC0-F24F67F7B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34f249-9c61-4f1b-94c6-db3496b0da55"/>
    <ds:schemaRef ds:uri="97372696-fea6-4f20-8e56-281e63a94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Application Intro</vt:lpstr>
      <vt:lpstr>Equipment &amp; Safety - Type 1</vt:lpstr>
      <vt:lpstr>Equipment &amp; Safety - Type 2</vt:lpstr>
      <vt:lpstr>Parking</vt:lpstr>
      <vt:lpstr>Operations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Winkler, Stefan</dc:creator>
  <cp:lastModifiedBy>Winkler, Stefan</cp:lastModifiedBy>
  <dcterms:created xsi:type="dcterms:W3CDTF">2020-03-23T20:04:37Z</dcterms:created>
  <dcterms:modified xsi:type="dcterms:W3CDTF">2020-11-19T01:45:06Z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0x0101003B7B8FE7DD18D44FADE7F808319E71A5</vt:lpwstr>
  </property>
</Properties>
</file>